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D:\Descargas\"/>
    </mc:Choice>
  </mc:AlternateContent>
  <xr:revisionPtr revIDLastSave="0" documentId="13_ncr:1_{3436217A-D1CE-44D9-86AD-B3D6FCCC164A}" xr6:coauthVersionLast="47" xr6:coauthVersionMax="47" xr10:uidLastSave="{00000000-0000-0000-0000-000000000000}"/>
  <bookViews>
    <workbookView xWindow="-120" yWindow="-120" windowWidth="20730" windowHeight="11040" activeTab="1" xr2:uid="{C4E10647-58AA-4857-A805-9A8AF29B15DC}"/>
  </bookViews>
  <sheets>
    <sheet name="Conclusiones" sheetId="1" r:id="rId1"/>
    <sheet name="Hoja2"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Conclusiones!$A$1:$O$37</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3" i="2" l="1"/>
  <c r="O31" i="2"/>
  <c r="O29" i="2"/>
  <c r="O27" i="2"/>
  <c r="O25" i="2"/>
  <c r="O33" i="1"/>
  <c r="G33" i="1"/>
  <c r="E33" i="1"/>
  <c r="G31" i="1"/>
  <c r="O31" i="1" s="1"/>
  <c r="E31" i="1"/>
  <c r="G29" i="1"/>
  <c r="O29" i="1" s="1"/>
  <c r="E29" i="1"/>
  <c r="G27" i="1"/>
  <c r="O27" i="1" s="1"/>
  <c r="E27" i="1"/>
  <c r="G25" i="1"/>
  <c r="O25" i="1" s="1"/>
  <c r="E25" i="1"/>
  <c r="M7" i="1"/>
</calcChain>
</file>

<file path=xl/sharedStrings.xml><?xml version="1.0" encoding="utf-8"?>
<sst xmlns="http://schemas.openxmlformats.org/spreadsheetml/2006/main" count="81" uniqueCount="37">
  <si>
    <t>Nombre de la Entidad:</t>
  </si>
  <si>
    <t>EMPRESA SOCIAL DEL ESTADO POPAYÁN E.S.E</t>
  </si>
  <si>
    <t>Periodo Evaluado:</t>
  </si>
  <si>
    <t>ENERO  A JUNIO   DEL  2023</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</si>
  <si>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</si>
  <si>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</si>
  <si>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</si>
  <si>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</si>
  <si>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Los proceso de Planeación y control interno realizan reuniones con el fin de que los componentes operen juntos y de manera integrada
</t>
  </si>
  <si>
    <t>¿Es efectivo el sistema de control interno para los objetivos evaluados? (Si/No) (Justifique su respuesta):</t>
  </si>
  <si>
    <t xml:space="preserve">Es efectivo para el logro de los objetivos institucionales, los cuales se evaluan continuamente mediante seguimientos y monitoreos.
</t>
  </si>
  <si>
    <t>La entidad cuenta dentro de su Sistema de Control Interno, con una institucionalidad (Líneas de defensa)  que le permita la toma de decisiones frente al control (Si/No) (Justifique su respuesta):</t>
  </si>
  <si>
    <t>La Entidad cuenta dentro del Sistema de Control Interno con una institucionalidad ya que se ejercer los controles desde cada una de las lineas de defensa, primera linea de defensa: 
Lideres de proceso indetifican sus riesgos y mitigan sus riesgos e implementan controles, Segunda Linea de defensa: Planeación, calidad, Seguridad y Salud en el trabajo y
supervisores consolidan los riesgos y realiza monitoreos y seguimientos, Tercera Linea de defensa, realiza seguimientos y evalua la efectividad de los controles, genera alertas oportunas 
frente a las desviaciones presentadas.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</si>
  <si>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</si>
  <si>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</si>
  <si>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</si>
  <si>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</si>
  <si>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</si>
  <si>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</si>
  <si>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</si>
  <si>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</si>
  <si>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Los lideres de proceso continuan actualizando manuales, procedimientos,guías, protocolos, formato y herramientas de acuerdo al contexto y las normativas vigentes. Los lideres de proceso continuan implementado sus respectivas Politicas, se Ejecutan los planes de acción de MIPG, Planes operativos anuales y actividade de plan de gestión de acuerdo a la resoluciòn 408 del 2018.  al inicio de la vigencia 2023 se realizó. autodisgnósticos y autoevaluación PAMEC.</t>
  </si>
  <si>
    <t>Se han adoptado e implementado las diferentes politicas y procedimientos de acuerdo a la normatividad vigente. politica de tratamiento de datos personales, Politica de prevención del Daño Antijuridico.  Los lideres de proceso ejecutaron  los planes de acción de MIPG</t>
  </si>
  <si>
    <t>Evaluación de riesgos</t>
  </si>
  <si>
    <t xml:space="preserve">Los lideres de proceso indentifica los riesgos  Se analizan y gestionan los riesgos, implementan controles, Se aprueba mapa de riesgos de corrupción en el Comité Institucional de Coordinación de Control Interno, se realiza monitoreo y seguimeinto de los riesgos de corrupción del Plan anticorrupción y de Atención al Ciudadano. </t>
  </si>
  <si>
    <t xml:space="preserve">Por las diferentes lineas de defensa Fue adoptada la Politica de Adminsitración de Riesgos  y el Actualizacion a los Mapas de Riesgos para la vigencia 2022 donde se definene los niveles de aceptacion del riesgo teniendo en cuenta cada uno de los objetivos establecidos.donde las diferentes lineas de defensa realizan el monitoreo y seguimiento. </t>
  </si>
  <si>
    <t>Actividades de control</t>
  </si>
  <si>
    <t xml:space="preserve">Se continua fortaleciendo los canales de comunicación internos y externos con información actualizada, que permiten informar a los grupos de valor el estado de gestión de la Empresa, entre ellos está la pagina web Institucional, especialmente con el Link de Trasparencia y Acceso a la Información Publica, las plataformas SECOP y SIA OBSERVA se realiaza seguimiento por parte del procesos de control interno y planeación a la actualización de manuales, procedimientos e instructivos u otras actividades que garanticen el cumplimiento oportuno de los objetivos institucionales.                 </t>
  </si>
  <si>
    <t>Los  lideres de proceso continuan elaborando y  actualizando manuales, procedimientos e instructivos u otras actividades que garanticen el cumplimiento oportuno de los objetivos, se realiza consolidación, revisión y estandarización por parte del proceso de calidad,  la segunda linea de defensa: Planeación se realiza monitoreos y seguimientos continuos y Tercera linea de defensa: Control Interno seguimiento y analisis de la efectividad de los controles.</t>
  </si>
  <si>
    <t>Información y comunicación</t>
  </si>
  <si>
    <t xml:space="preserve">La entidad  continua fortaleciendo los canales de comunicación internos y externos con información actualizada y con enfoque diferencial, que permiten informar a los grupos de valor el estado de gestión de la Empresa, entre ellos está la pagina web Institucional, especialmente con el Link de Trasparencia y Acceso a la Información Publica, las diferentes plataformas, SECOP II , SIA OBSERVA  Durante el primer semestre se esta adelantando la racionalizaciòn de algunos tramites en el SUIT. De igual se continua con la evaluaciòn de la satistacciòn del usuario. Se requiere continuar con la caracterizaciòn de los grupos de valor y realizar la evaluaciòn frente a este componente y asi continuar en la mejora continua.   
</t>
  </si>
  <si>
    <t>La entidad cuenta con Politica de Seguridad y Privacidad de la Informacion y Politica de tratamiento delainformacion y datos peronales del sitio. se continua fortaleciendo los canales de comunicación internos y externos con información actualizada y con enfoque diferencia, lque permiten informar a los grupos de valor el estado de gestión de la Empresa, entre ellos está la pagina web Institucional especialmente con el Link de Trasparencia y Asceso a la Información Publica,  las plataformas SECOP y SIA OBSERVA.</t>
  </si>
  <si>
    <t xml:space="preserve">Monitoreo </t>
  </si>
  <si>
    <t>El Plan Anual de Auditoria Internas para la vigencia 2023 Se  Aprueba mediante comite de control interno y se encuentra en ejecucion, de acuerdo a las actividades progamadas, desde el proceso de Control Interno, como parte de la Tercera Linea de Defensa realiza los controles por medio de los diferentes seguimientos y auditorias
internas; se realiza las evaluaciones independientes periodicas y se analiza el cumplimiento a los Planes, programas, requerimientos y/o otras actividades.</t>
  </si>
  <si>
    <t xml:space="preserve">Se cuenta con el  Plan Anual de  Auditorias Internas aprobado por el comite institucioanal de coordinacion de control interno el cual se encuentra ejecutado. La oficina de Control Interno, como parte de la Tercera Linea de Defensa realiza los controles por medio de los diferentes seguimientos a los planes, programas y auditorias internas. </t>
  </si>
  <si>
    <t>Edith Adriana Muñoz Torres</t>
  </si>
  <si>
    <t>Jefe de Control Interno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</si>
</sst>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3" x14ac:knownFonts="1">
    <font>
      <sz val="10"/>
      <color theme="1"/>
      <name val="Arial"/>
      <family val="2"/>
    </font>
    <font>
      <b/>
      <sz val="20"/>
      <color theme="0"/>
      <name val="Arial Narrow"/>
      <family val="2"/>
    </font>
    <font>
      <sz val="20"/>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sz val="12"/>
      <color theme="1"/>
      <name val="Arial"/>
      <family val="2"/>
    </font>
    <font>
      <sz val="12"/>
      <color theme="1"/>
      <name val="Arial"/>
      <family val="2"/>
    </font>
    <font>
      <b/>
      <i/>
      <sz val="10"/>
      <name val="Arial"/>
      <family val="2"/>
    </font>
    <font>
      <b/>
      <i/>
      <sz val="10"/>
      <color theme="1"/>
      <name val="Arial"/>
      <family val="2"/>
    </font>
    <font>
      <sz val="22"/>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8">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hair">
        <color rgb="FF81829A"/>
      </left>
      <right/>
      <top style="thin">
        <color rgb="FF81829A"/>
      </top>
      <bottom style="thin">
        <color rgb="FF81829A"/>
      </bottom>
      <diagonal/>
    </border>
    <border>
      <left/>
      <right/>
      <top style="thin">
        <color rgb="FF81829A"/>
      </top>
      <bottom style="thin">
        <color rgb="FF81829A"/>
      </bottom>
      <diagonal/>
    </border>
    <border>
      <left/>
      <right style="thin">
        <color rgb="FF81829A"/>
      </right>
      <top style="thin">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8">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3"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164" fontId="3" fillId="2" borderId="0" xfId="0" applyNumberFormat="1" applyFont="1" applyFill="1" applyAlignment="1">
      <alignment horizontal="center"/>
    </xf>
    <xf numFmtId="0" fontId="4" fillId="2" borderId="0" xfId="0" applyFont="1" applyFill="1" applyAlignment="1">
      <alignment vertical="center"/>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9" fontId="6" fillId="3"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1" fillId="2" borderId="22" xfId="0" applyNumberFormat="1" applyFont="1" applyFill="1" applyBorder="1" applyAlignment="1" applyProtection="1">
      <alignment horizontal="center" vertical="center" wrapText="1"/>
      <protection locked="0"/>
    </xf>
    <xf numFmtId="49" fontId="0" fillId="2" borderId="23" xfId="0" applyNumberFormat="1" applyFill="1" applyBorder="1" applyAlignment="1" applyProtection="1">
      <alignment horizontal="center" vertical="top" wrapText="1"/>
      <protection locked="0"/>
    </xf>
    <xf numFmtId="49" fontId="0" fillId="2" borderId="24" xfId="0" applyNumberFormat="1" applyFill="1" applyBorder="1" applyAlignment="1" applyProtection="1">
      <alignment horizontal="center" vertical="top" wrapText="1"/>
      <protection locked="0"/>
    </xf>
    <xf numFmtId="49" fontId="0" fillId="2" borderId="25" xfId="0" applyNumberFormat="1" applyFill="1" applyBorder="1" applyAlignment="1" applyProtection="1">
      <alignment horizontal="center" vertical="top" wrapText="1"/>
      <protection locked="0"/>
    </xf>
    <xf numFmtId="49" fontId="0" fillId="2" borderId="0" xfId="0" applyNumberFormat="1" applyFill="1" applyAlignment="1">
      <alignment horizontal="left" vertical="top" wrapText="1"/>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49" fontId="0" fillId="2" borderId="28" xfId="0" applyNumberFormat="1" applyFill="1" applyBorder="1" applyAlignment="1" applyProtection="1">
      <alignment horizontal="center" vertical="center" wrapText="1"/>
      <protection locked="0"/>
    </xf>
    <xf numFmtId="49" fontId="0" fillId="2" borderId="29" xfId="0" applyNumberFormat="1" applyFill="1" applyBorder="1" applyAlignment="1" applyProtection="1">
      <alignment horizontal="center" vertical="center" wrapText="1"/>
      <protection locked="0"/>
    </xf>
    <xf numFmtId="49" fontId="0" fillId="2" borderId="30" xfId="0" applyNumberFormat="1" applyFill="1" applyBorder="1" applyAlignment="1" applyProtection="1">
      <alignment horizontal="center" vertical="center" wrapText="1"/>
      <protection locked="0"/>
    </xf>
    <xf numFmtId="0" fontId="12" fillId="2" borderId="0" xfId="0" applyFont="1" applyFill="1" applyAlignment="1">
      <alignment wrapText="1"/>
    </xf>
    <xf numFmtId="0" fontId="5" fillId="4" borderId="31" xfId="0" applyFont="1" applyFill="1" applyBorder="1" applyAlignment="1">
      <alignment horizontal="center" vertical="center" wrapText="1"/>
    </xf>
    <xf numFmtId="0" fontId="9" fillId="0" borderId="0" xfId="0" applyFont="1" applyAlignment="1">
      <alignment horizontal="center" vertical="center" wrapText="1"/>
    </xf>
    <xf numFmtId="0" fontId="13" fillId="4" borderId="31"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3" fillId="3" borderId="32"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2" borderId="0" xfId="0" applyFont="1" applyFill="1" applyAlignment="1">
      <alignment wrapText="1"/>
    </xf>
    <xf numFmtId="0" fontId="16" fillId="0" borderId="0" xfId="0" applyFont="1" applyAlignment="1">
      <alignment horizontal="center" wrapText="1"/>
    </xf>
    <xf numFmtId="0" fontId="0" fillId="0" borderId="33" xfId="0" applyBorder="1"/>
    <xf numFmtId="0" fontId="5" fillId="5" borderId="6" xfId="0" applyFont="1" applyFill="1" applyBorder="1" applyAlignment="1">
      <alignment horizontal="center" vertical="center" wrapText="1"/>
    </xf>
    <xf numFmtId="0" fontId="13"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0" fontId="9" fillId="0" borderId="34" xfId="0" applyFont="1" applyBorder="1" applyAlignment="1" applyProtection="1">
      <alignment horizontal="justify" vertical="center" wrapText="1"/>
      <protection locked="0"/>
    </xf>
    <xf numFmtId="0" fontId="9" fillId="0" borderId="0" xfId="0" applyFont="1" applyAlignment="1">
      <alignment horizontal="left" vertical="center"/>
    </xf>
    <xf numFmtId="9" fontId="18" fillId="6" borderId="6" xfId="0" applyNumberFormat="1" applyFont="1" applyFill="1" applyBorder="1" applyAlignment="1" applyProtection="1">
      <alignment horizontal="center" vertical="center"/>
      <protection locked="0"/>
    </xf>
    <xf numFmtId="0" fontId="9" fillId="0" borderId="11" xfId="0" applyFont="1" applyBorder="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19" fillId="0" borderId="34" xfId="0" applyFont="1" applyBorder="1" applyAlignment="1">
      <alignment horizontal="left"/>
    </xf>
    <xf numFmtId="0" fontId="19" fillId="0" borderId="0" xfId="0" applyFont="1" applyAlignment="1">
      <alignment horizontal="left"/>
    </xf>
    <xf numFmtId="0" fontId="19" fillId="0" borderId="33" xfId="0" applyFont="1" applyBorder="1" applyAlignment="1">
      <alignment horizontal="center"/>
    </xf>
    <xf numFmtId="0" fontId="19" fillId="0" borderId="0" xfId="0" applyFont="1" applyAlignment="1">
      <alignment horizontal="left" vertical="top"/>
    </xf>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19" fillId="0" borderId="11" xfId="0" applyFont="1" applyBorder="1" applyAlignment="1">
      <alignment horizontal="left"/>
    </xf>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13" fillId="2" borderId="0" xfId="0" applyFont="1" applyFill="1" applyAlignment="1">
      <alignment vertical="center"/>
    </xf>
    <xf numFmtId="0" fontId="9" fillId="2" borderId="0" xfId="0" applyFont="1" applyFill="1" applyAlignment="1">
      <alignment horizontal="left" vertical="center"/>
    </xf>
    <xf numFmtId="0" fontId="20" fillId="2" borderId="0" xfId="0" applyFont="1" applyFill="1" applyAlignment="1">
      <alignment vertical="center"/>
    </xf>
    <xf numFmtId="0" fontId="21" fillId="2" borderId="0" xfId="0" applyFont="1" applyFill="1"/>
    <xf numFmtId="0" fontId="0" fillId="2" borderId="35" xfId="0" applyFill="1" applyBorder="1"/>
    <xf numFmtId="0" fontId="0" fillId="2" borderId="36" xfId="0" applyFill="1" applyBorder="1"/>
    <xf numFmtId="0" fontId="0" fillId="2" borderId="37" xfId="0" applyFill="1" applyBorder="1"/>
    <xf numFmtId="0" fontId="0" fillId="2" borderId="36" xfId="0" applyFill="1" applyBorder="1" applyAlignment="1">
      <alignment horizontal="center" vertical="center"/>
    </xf>
    <xf numFmtId="0" fontId="0" fillId="2" borderId="0" xfId="0" applyFill="1" applyBorder="1"/>
    <xf numFmtId="0" fontId="0" fillId="2" borderId="0" xfId="0" applyFill="1" applyBorder="1" applyAlignment="1">
      <alignment horizontal="center" vertical="center"/>
    </xf>
    <xf numFmtId="0" fontId="18" fillId="2" borderId="0" xfId="0" applyFont="1" applyFill="1" applyBorder="1" applyAlignment="1">
      <alignment horizontal="center" vertical="center"/>
    </xf>
    <xf numFmtId="49" fontId="19" fillId="2" borderId="23" xfId="0" applyNumberFormat="1" applyFont="1" applyFill="1" applyBorder="1" applyAlignment="1" applyProtection="1">
      <alignment horizontal="center" vertical="center" wrapText="1"/>
      <protection locked="0"/>
    </xf>
    <xf numFmtId="49" fontId="19" fillId="2" borderId="24" xfId="0" applyNumberFormat="1" applyFont="1" applyFill="1" applyBorder="1" applyAlignment="1" applyProtection="1">
      <alignment horizontal="center" vertical="center" wrapText="1"/>
      <protection locked="0"/>
    </xf>
    <xf numFmtId="49" fontId="19" fillId="2" borderId="25" xfId="0" applyNumberFormat="1" applyFont="1" applyFill="1" applyBorder="1" applyAlignment="1" applyProtection="1">
      <alignment horizontal="center" vertical="center" wrapText="1"/>
      <protection locked="0"/>
    </xf>
    <xf numFmtId="49" fontId="19" fillId="2" borderId="28" xfId="0" applyNumberFormat="1" applyFont="1" applyFill="1" applyBorder="1" applyAlignment="1" applyProtection="1">
      <alignment horizontal="center" vertical="center" wrapText="1"/>
      <protection locked="0"/>
    </xf>
    <xf numFmtId="49" fontId="19" fillId="2" borderId="29" xfId="0" applyNumberFormat="1" applyFont="1" applyFill="1" applyBorder="1" applyAlignment="1" applyProtection="1">
      <alignment horizontal="center" vertical="center" wrapText="1"/>
      <protection locked="0"/>
    </xf>
    <xf numFmtId="49" fontId="19" fillId="2" borderId="30" xfId="0" applyNumberFormat="1" applyFont="1" applyFill="1" applyBorder="1" applyAlignment="1" applyProtection="1">
      <alignment horizontal="center" vertical="center" wrapText="1"/>
      <protection locked="0"/>
    </xf>
    <xf numFmtId="49" fontId="22" fillId="2" borderId="22" xfId="0" applyNumberFormat="1" applyFont="1" applyFill="1" applyBorder="1" applyAlignment="1" applyProtection="1">
      <alignment horizontal="center" vertical="center" wrapText="1"/>
      <protection locked="0"/>
    </xf>
    <xf numFmtId="49" fontId="9" fillId="2" borderId="20" xfId="0" applyNumberFormat="1" applyFont="1" applyFill="1" applyBorder="1" applyAlignment="1">
      <alignment horizontal="justify" vertical="center" wrapText="1"/>
    </xf>
    <xf numFmtId="49" fontId="9" fillId="2" borderId="21" xfId="0" applyNumberFormat="1" applyFont="1" applyFill="1" applyBorder="1" applyAlignment="1">
      <alignment horizontal="justify" vertical="center" wrapText="1"/>
    </xf>
  </cellXfs>
  <cellStyles count="1">
    <cellStyle name="Normal" xfId="0" builtinId="0"/>
  </cellStyles>
  <dxfs count="42">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theme" Target="theme/theme1.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661CA487-B309-4638-9978-8E6285A568B4}"/>
            </a:ext>
          </a:extLst>
        </xdr:cNvPr>
        <xdr:cNvPicPr>
          <a:picLocks noChangeAspect="1"/>
        </xdr:cNvPicPr>
      </xdr:nvPicPr>
      <xdr:blipFill>
        <a:blip xmlns:r="http://schemas.openxmlformats.org/officeDocument/2006/relationships" r:embed="rId1" cstate="print"/>
        <a:stretch>
          <a:fillRect/>
        </a:stretch>
      </xdr:blipFill>
      <xdr:spPr>
        <a:xfrm>
          <a:off x="2615292" y="1702968"/>
          <a:ext cx="4392386" cy="23893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4E019F43-2EB4-4B7E-B7B2-F42406522ECB}"/>
            </a:ext>
          </a:extLst>
        </xdr:cNvPr>
        <xdr:cNvPicPr>
          <a:picLocks noChangeAspect="1"/>
        </xdr:cNvPicPr>
      </xdr:nvPicPr>
      <xdr:blipFill>
        <a:blip xmlns:r="http://schemas.openxmlformats.org/officeDocument/2006/relationships" r:embed="rId1" cstate="print"/>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orme%20CI%20I%20Semestre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0.95833333333333337</v>
          </cell>
        </row>
        <row r="26">
          <cell r="N26">
            <v>0.94117647058823528</v>
          </cell>
        </row>
        <row r="43">
          <cell r="N43">
            <v>0.875</v>
          </cell>
        </row>
        <row r="55">
          <cell r="N55">
            <v>0.8214285714285714</v>
          </cell>
        </row>
        <row r="69">
          <cell r="N69">
            <v>0.8571428571428571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95A87-F4BC-4605-A847-52C2993A5923}">
  <dimension ref="B1:V38"/>
  <sheetViews>
    <sheetView view="pageBreakPreview" topLeftCell="F32" zoomScale="70" zoomScaleSheetLayoutView="70" workbookViewId="0">
      <selection activeCell="I35" sqref="I35"/>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78.7109375" style="1" customWidth="1"/>
    <col min="14" max="14" width="2.5703125" style="1" customWidth="1"/>
    <col min="15" max="15" width="24.85546875" style="1" hidden="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5">
      <c r="B5" s="5"/>
      <c r="E5" s="11" t="s">
        <v>2</v>
      </c>
      <c r="F5" s="12" t="s">
        <v>3</v>
      </c>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 customHeight="1" thickBot="1" x14ac:dyDescent="0.25">
      <c r="B7" s="5"/>
      <c r="I7" s="17" t="s">
        <v>4</v>
      </c>
      <c r="J7" s="18"/>
      <c r="K7" s="19"/>
      <c r="M7" s="20">
        <f>+AVERAGE(G25,G27,G29,G31,G33)</f>
        <v>0.89061624649859927</v>
      </c>
      <c r="N7" s="21"/>
      <c r="O7" s="21"/>
      <c r="P7" s="9"/>
    </row>
    <row r="8" spans="2:16" ht="18" customHeight="1" x14ac:dyDescent="0.25">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3.25" x14ac:dyDescent="0.2">
      <c r="B17" s="5"/>
      <c r="C17" s="23" t="s">
        <v>5</v>
      </c>
      <c r="D17" s="24"/>
      <c r="E17" s="24"/>
      <c r="F17" s="24"/>
      <c r="G17" s="24"/>
      <c r="H17" s="24"/>
      <c r="I17" s="24"/>
      <c r="J17" s="24"/>
      <c r="K17" s="24"/>
      <c r="L17" s="24"/>
      <c r="M17" s="25"/>
      <c r="N17" s="26"/>
      <c r="O17" s="26"/>
      <c r="P17" s="9"/>
    </row>
    <row r="18" spans="2:22" ht="15.75" customHeight="1" x14ac:dyDescent="0.2">
      <c r="B18" s="5"/>
      <c r="C18" s="27"/>
      <c r="D18" s="27"/>
      <c r="E18" s="27"/>
      <c r="F18" s="27"/>
      <c r="G18" s="27"/>
      <c r="H18" s="27"/>
      <c r="I18" s="27"/>
      <c r="J18" s="27"/>
      <c r="K18" s="27"/>
      <c r="L18" s="27"/>
      <c r="M18" s="27"/>
      <c r="N18" s="28"/>
      <c r="O18" s="28"/>
      <c r="P18" s="9"/>
    </row>
    <row r="19" spans="2:22" ht="141.75" customHeight="1" x14ac:dyDescent="0.2">
      <c r="B19" s="5"/>
      <c r="C19" s="29" t="s">
        <v>6</v>
      </c>
      <c r="D19" s="30"/>
      <c r="E19" s="31" t="s">
        <v>7</v>
      </c>
      <c r="F19" s="32" t="s">
        <v>8</v>
      </c>
      <c r="G19" s="33"/>
      <c r="H19" s="33"/>
      <c r="I19" s="33"/>
      <c r="J19" s="33"/>
      <c r="K19" s="33"/>
      <c r="L19" s="33"/>
      <c r="M19" s="34"/>
      <c r="N19" s="35"/>
      <c r="O19" s="35"/>
      <c r="P19" s="9"/>
    </row>
    <row r="20" spans="2:22" ht="105.75" customHeight="1" x14ac:dyDescent="0.2">
      <c r="B20" s="5"/>
      <c r="C20" s="29" t="s">
        <v>9</v>
      </c>
      <c r="D20" s="30"/>
      <c r="E20" s="31" t="s">
        <v>7</v>
      </c>
      <c r="F20" s="32" t="s">
        <v>10</v>
      </c>
      <c r="G20" s="33"/>
      <c r="H20" s="33"/>
      <c r="I20" s="33"/>
      <c r="J20" s="33"/>
      <c r="K20" s="33"/>
      <c r="L20" s="33"/>
      <c r="M20" s="34"/>
      <c r="N20" s="35"/>
      <c r="O20" s="35"/>
      <c r="P20" s="9"/>
    </row>
    <row r="21" spans="2:22" ht="143.25" customHeight="1" x14ac:dyDescent="0.2">
      <c r="B21" s="5"/>
      <c r="C21" s="36" t="s">
        <v>11</v>
      </c>
      <c r="D21" s="37"/>
      <c r="E21" s="31" t="s">
        <v>7</v>
      </c>
      <c r="F21" s="38" t="s">
        <v>12</v>
      </c>
      <c r="G21" s="39"/>
      <c r="H21" s="39"/>
      <c r="I21" s="39"/>
      <c r="J21" s="39"/>
      <c r="K21" s="39"/>
      <c r="L21" s="39"/>
      <c r="M21" s="40"/>
      <c r="N21" s="35"/>
      <c r="O21" s="35"/>
      <c r="P21" s="9"/>
    </row>
    <row r="22" spans="2:22" ht="66" customHeight="1" thickBot="1" x14ac:dyDescent="0.25">
      <c r="B22" s="5"/>
      <c r="G22" s="41"/>
      <c r="P22" s="9"/>
    </row>
    <row r="23" spans="2:22" ht="102.75" customHeight="1" thickBot="1" x14ac:dyDescent="0.25">
      <c r="B23" s="5"/>
      <c r="C23" s="42" t="s">
        <v>13</v>
      </c>
      <c r="D23" s="43"/>
      <c r="E23" s="44" t="s">
        <v>14</v>
      </c>
      <c r="F23" s="43"/>
      <c r="G23" s="44" t="s">
        <v>15</v>
      </c>
      <c r="H23" s="43"/>
      <c r="I23" s="45" t="s">
        <v>16</v>
      </c>
      <c r="J23" s="46"/>
      <c r="K23" s="47" t="s">
        <v>17</v>
      </c>
      <c r="L23" s="46"/>
      <c r="M23" s="48" t="s">
        <v>18</v>
      </c>
      <c r="N23" s="46"/>
      <c r="O23" s="49" t="s">
        <v>19</v>
      </c>
      <c r="P23" s="9"/>
      <c r="Q23" s="50"/>
    </row>
    <row r="24" spans="2:22" ht="6.75" customHeight="1" x14ac:dyDescent="0.35">
      <c r="B24" s="5"/>
      <c r="C24" s="51"/>
      <c r="D24"/>
      <c r="E24"/>
      <c r="F24"/>
      <c r="G24"/>
      <c r="H24"/>
      <c r="I24" s="52"/>
      <c r="J24"/>
      <c r="K24" s="52"/>
      <c r="L24"/>
      <c r="M24"/>
      <c r="N24"/>
      <c r="O24"/>
      <c r="P24" s="9"/>
    </row>
    <row r="25" spans="2:22" ht="171" customHeight="1" x14ac:dyDescent="0.2">
      <c r="B25" s="5"/>
      <c r="C25" s="53" t="s">
        <v>20</v>
      </c>
      <c r="D25" s="54"/>
      <c r="E25" s="55" t="str">
        <f>+IF([1]Hoja1!$N$2&gt;=0.5,"Si","No")</f>
        <v>Si</v>
      </c>
      <c r="F25" s="56"/>
      <c r="G25" s="57">
        <f>+[1]Hoja1!N2</f>
        <v>0.95833333333333337</v>
      </c>
      <c r="H25" s="56"/>
      <c r="I25" s="58" t="s">
        <v>21</v>
      </c>
      <c r="J25" s="59"/>
      <c r="K25" s="60">
        <v>0.96</v>
      </c>
      <c r="L25" s="61"/>
      <c r="M25" s="58" t="s">
        <v>22</v>
      </c>
      <c r="N25" s="59"/>
      <c r="O25" s="62">
        <f>G25-K25</f>
        <v>-1.6666666666665941E-3</v>
      </c>
      <c r="P25" s="63"/>
      <c r="Q25" s="64"/>
      <c r="R25" s="64"/>
      <c r="S25" s="64"/>
      <c r="T25" s="64"/>
      <c r="U25" s="64"/>
      <c r="V25" s="64"/>
    </row>
    <row r="26" spans="2:22" ht="6.75" customHeight="1" x14ac:dyDescent="0.35">
      <c r="B26" s="5"/>
      <c r="C26" s="51"/>
      <c r="D26"/>
      <c r="E26" s="65"/>
      <c r="F26"/>
      <c r="G26" s="66"/>
      <c r="H26"/>
      <c r="I26" s="67"/>
      <c r="J26" s="68"/>
      <c r="K26" s="69"/>
      <c r="L26" s="68"/>
      <c r="M26" s="70"/>
      <c r="N26" s="71"/>
      <c r="O26" s="72"/>
      <c r="P26" s="9"/>
    </row>
    <row r="27" spans="2:22" ht="155.25" customHeight="1" x14ac:dyDescent="0.2">
      <c r="B27" s="5"/>
      <c r="C27" s="73" t="s">
        <v>23</v>
      </c>
      <c r="D27" s="54"/>
      <c r="E27" s="55" t="str">
        <f>+IF([1]Hoja1!$N$26&gt;=0.5,"Si","No")</f>
        <v>Si</v>
      </c>
      <c r="F27"/>
      <c r="G27" s="57">
        <f>+[1]Hoja1!N26</f>
        <v>0.94117647058823528</v>
      </c>
      <c r="H27"/>
      <c r="I27" s="58" t="s">
        <v>24</v>
      </c>
      <c r="J27" s="68"/>
      <c r="K27" s="60">
        <v>0.94</v>
      </c>
      <c r="L27" s="74"/>
      <c r="M27" s="58" t="s">
        <v>25</v>
      </c>
      <c r="N27" s="59"/>
      <c r="O27" s="62">
        <f>G27-K27</f>
        <v>1.1764705882353343E-3</v>
      </c>
      <c r="P27" s="9"/>
    </row>
    <row r="28" spans="2:22" ht="6.75" customHeight="1" x14ac:dyDescent="0.35">
      <c r="B28" s="5"/>
      <c r="C28" s="51"/>
      <c r="D28"/>
      <c r="E28" s="65"/>
      <c r="F28"/>
      <c r="G28" s="66"/>
      <c r="H28"/>
      <c r="I28" s="67"/>
      <c r="J28" s="68"/>
      <c r="K28" s="69"/>
      <c r="L28" s="68"/>
      <c r="M28" s="70"/>
      <c r="N28" s="71"/>
      <c r="O28" s="72"/>
      <c r="P28" s="9"/>
    </row>
    <row r="29" spans="2:22" ht="259.5" customHeight="1" x14ac:dyDescent="0.2">
      <c r="B29" s="5"/>
      <c r="C29" s="75" t="s">
        <v>26</v>
      </c>
      <c r="D29" s="54"/>
      <c r="E29" s="55" t="str">
        <f>+IF([1]Hoja1!$N$43&gt;=0.5,"Si","No")</f>
        <v>Si</v>
      </c>
      <c r="F29"/>
      <c r="G29" s="57">
        <f>+[1]Hoja1!N43</f>
        <v>0.875</v>
      </c>
      <c r="H29"/>
      <c r="I29" s="58" t="s">
        <v>27</v>
      </c>
      <c r="J29" s="68"/>
      <c r="K29" s="60">
        <v>0.83</v>
      </c>
      <c r="L29" s="74"/>
      <c r="M29" s="58" t="s">
        <v>28</v>
      </c>
      <c r="N29" s="59"/>
      <c r="O29" s="62">
        <f>G29-K29</f>
        <v>4.500000000000004E-2</v>
      </c>
      <c r="P29" s="9"/>
    </row>
    <row r="30" spans="2:22" ht="6.75" customHeight="1" x14ac:dyDescent="0.35">
      <c r="B30" s="5"/>
      <c r="C30" s="51"/>
      <c r="D30"/>
      <c r="E30" s="65"/>
      <c r="F30"/>
      <c r="G30" s="66"/>
      <c r="H30"/>
      <c r="I30" s="67"/>
      <c r="J30" s="68"/>
      <c r="K30" s="69"/>
      <c r="L30" s="68"/>
      <c r="M30" s="70"/>
      <c r="N30" s="71"/>
      <c r="O30" s="72"/>
      <c r="P30" s="9"/>
    </row>
    <row r="31" spans="2:22" ht="296.25" customHeight="1" x14ac:dyDescent="0.2">
      <c r="B31" s="5"/>
      <c r="C31" s="76" t="s">
        <v>29</v>
      </c>
      <c r="D31" s="54"/>
      <c r="E31" s="55" t="str">
        <f>+IF([1]Hoja1!$N$55&gt;=0.5,"Si","No")</f>
        <v>Si</v>
      </c>
      <c r="F31"/>
      <c r="G31" s="57">
        <f>+[1]Hoja1!N55</f>
        <v>0.8214285714285714</v>
      </c>
      <c r="H31"/>
      <c r="I31" s="58" t="s">
        <v>30</v>
      </c>
      <c r="J31" s="68"/>
      <c r="K31" s="60">
        <v>0.79</v>
      </c>
      <c r="L31" s="74"/>
      <c r="M31" s="58" t="s">
        <v>31</v>
      </c>
      <c r="N31" s="59"/>
      <c r="O31" s="62">
        <f>G31-K31</f>
        <v>3.1428571428571361E-2</v>
      </c>
      <c r="P31" s="9"/>
    </row>
    <row r="32" spans="2:22" ht="6.75" customHeight="1" x14ac:dyDescent="0.35">
      <c r="B32" s="5"/>
      <c r="C32" s="51"/>
      <c r="D32"/>
      <c r="E32" s="65"/>
      <c r="F32"/>
      <c r="G32" s="66"/>
      <c r="H32"/>
      <c r="I32" s="67"/>
      <c r="J32" s="68"/>
      <c r="K32" s="69"/>
      <c r="L32" s="68"/>
      <c r="M32" s="70"/>
      <c r="N32" s="71"/>
      <c r="O32" s="72"/>
      <c r="P32" s="9"/>
    </row>
    <row r="33" spans="2:16" ht="258.75" customHeight="1" x14ac:dyDescent="0.2">
      <c r="B33" s="5"/>
      <c r="C33" s="77" t="s">
        <v>32</v>
      </c>
      <c r="D33" s="54"/>
      <c r="E33" s="55" t="str">
        <f>+IF([1]Hoja1!$N$69&gt;=0.5,"Si","No")</f>
        <v>Si</v>
      </c>
      <c r="F33"/>
      <c r="G33" s="57">
        <f>+[1]Hoja1!N69</f>
        <v>0.8571428571428571</v>
      </c>
      <c r="H33"/>
      <c r="I33" s="58" t="s">
        <v>33</v>
      </c>
      <c r="J33" s="68"/>
      <c r="K33" s="60">
        <v>0.86</v>
      </c>
      <c r="L33" s="74"/>
      <c r="M33" s="58" t="s">
        <v>34</v>
      </c>
      <c r="N33" s="59"/>
      <c r="O33" s="62">
        <f>G33-K33</f>
        <v>-2.8571428571428914E-3</v>
      </c>
      <c r="P33" s="9"/>
    </row>
    <row r="34" spans="2:16" ht="15.75" x14ac:dyDescent="0.2">
      <c r="B34" s="5"/>
      <c r="C34" s="78"/>
      <c r="D34" s="78"/>
      <c r="E34" s="28"/>
      <c r="M34" s="79"/>
      <c r="N34" s="79"/>
      <c r="O34" s="79"/>
      <c r="P34" s="9"/>
    </row>
    <row r="35" spans="2:16" ht="15.75" x14ac:dyDescent="0.2">
      <c r="B35" s="5"/>
      <c r="C35" s="80"/>
      <c r="D35" s="78"/>
      <c r="E35" s="28"/>
      <c r="M35" s="79"/>
      <c r="N35" s="79"/>
      <c r="O35" s="79"/>
      <c r="P35" s="9"/>
    </row>
    <row r="36" spans="2:16" x14ac:dyDescent="0.2">
      <c r="B36" s="5"/>
      <c r="C36" s="81"/>
      <c r="P36" s="9"/>
    </row>
    <row r="37" spans="2:16" ht="13.5" thickBot="1" x14ac:dyDescent="0.25">
      <c r="B37" s="82"/>
      <c r="C37" s="83"/>
      <c r="D37" s="83"/>
      <c r="E37" s="83"/>
      <c r="F37" s="83"/>
      <c r="G37" s="83"/>
      <c r="H37" s="83"/>
      <c r="I37" s="83"/>
      <c r="J37" s="83"/>
      <c r="K37" s="83"/>
      <c r="L37" s="83"/>
      <c r="M37" s="83"/>
      <c r="N37" s="83"/>
      <c r="O37" s="83"/>
      <c r="P37" s="84"/>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41" priority="20" operator="between">
      <formula>0.76</formula>
      <formula>1</formula>
    </cfRule>
    <cfRule type="cellIs" dxfId="40" priority="21" operator="between">
      <formula>0.51</formula>
      <formula>0.75</formula>
    </cfRule>
    <cfRule type="cellIs" dxfId="39" priority="22" operator="between">
      <formula>0.26</formula>
      <formula>0.5</formula>
    </cfRule>
  </conditionalFormatting>
  <conditionalFormatting sqref="M7">
    <cfRule type="cellIs" priority="16" operator="between">
      <formula>0.76</formula>
      <formula>1</formula>
    </cfRule>
    <cfRule type="cellIs" dxfId="38" priority="17" operator="between">
      <formula>0.51</formula>
      <formula>0.75</formula>
    </cfRule>
    <cfRule type="cellIs" dxfId="37" priority="18" operator="between">
      <formula>0.26</formula>
      <formula>0.5</formula>
    </cfRule>
    <cfRule type="cellIs" dxfId="36" priority="19" operator="between">
      <formula>0</formula>
      <formula>0.25</formula>
    </cfRule>
  </conditionalFormatting>
  <conditionalFormatting sqref="K25">
    <cfRule type="cellIs" dxfId="35" priority="13" operator="between">
      <formula>0.76</formula>
      <formula>1</formula>
    </cfRule>
    <cfRule type="cellIs" dxfId="34" priority="14" operator="between">
      <formula>0.51</formula>
      <formula>0.75</formula>
    </cfRule>
    <cfRule type="cellIs" dxfId="33" priority="15" operator="between">
      <formula>0.26</formula>
      <formula>0.5</formula>
    </cfRule>
  </conditionalFormatting>
  <conditionalFormatting sqref="K27">
    <cfRule type="cellIs" dxfId="32" priority="10" operator="between">
      <formula>0.76</formula>
      <formula>1</formula>
    </cfRule>
    <cfRule type="cellIs" dxfId="31" priority="11" operator="between">
      <formula>0.51</formula>
      <formula>0.75</formula>
    </cfRule>
    <cfRule type="cellIs" dxfId="30" priority="12" operator="between">
      <formula>0.26</formula>
      <formula>0.5</formula>
    </cfRule>
  </conditionalFormatting>
  <conditionalFormatting sqref="K29">
    <cfRule type="cellIs" dxfId="29" priority="7" operator="between">
      <formula>0.76</formula>
      <formula>1</formula>
    </cfRule>
    <cfRule type="cellIs" dxfId="28" priority="8" operator="between">
      <formula>0.51</formula>
      <formula>0.75</formula>
    </cfRule>
    <cfRule type="cellIs" dxfId="27" priority="9" operator="between">
      <formula>0.26</formula>
      <formula>0.5</formula>
    </cfRule>
  </conditionalFormatting>
  <conditionalFormatting sqref="K31">
    <cfRule type="cellIs" dxfId="26" priority="4" operator="between">
      <formula>0.76</formula>
      <formula>1</formula>
    </cfRule>
    <cfRule type="cellIs" dxfId="25" priority="5" operator="between">
      <formula>0.51</formula>
      <formula>0.75</formula>
    </cfRule>
    <cfRule type="cellIs" dxfId="24" priority="6" operator="between">
      <formula>0.26</formula>
      <formula>0.5</formula>
    </cfRule>
  </conditionalFormatting>
  <conditionalFormatting sqref="K33">
    <cfRule type="cellIs" dxfId="23" priority="1" operator="between">
      <formula>0.76</formula>
      <formula>1</formula>
    </cfRule>
    <cfRule type="cellIs" dxfId="22" priority="2" operator="between">
      <formula>0.51</formula>
      <formula>0.75</formula>
    </cfRule>
    <cfRule type="cellIs" dxfId="21" priority="3" operator="between">
      <formula>0.26</formula>
      <formula>0.5</formula>
    </cfRule>
  </conditionalFormatting>
  <dataValidations count="4">
    <dataValidation type="list" allowBlank="1" showInputMessage="1" showErrorMessage="1" sqref="E19" xr:uid="{B5353FB6-5279-49B5-A214-A818007FA634}">
      <formula1>"Si,No,En proceso"</formula1>
    </dataValidation>
    <dataValidation type="list" allowBlank="1" showInputMessage="1" showErrorMessage="1" sqref="N20:O20 E20:E21" xr:uid="{2FF4340D-88AA-478B-BA77-120AFE745F12}">
      <formula1>"Si, No"</formula1>
    </dataValidation>
    <dataValidation type="list" allowBlank="1" showInputMessage="1" showErrorMessage="1" sqref="N19:O19" xr:uid="{50F2A643-55F9-4F56-8270-AF94B0E685EE}">
      <formula1>"Si,No"</formula1>
    </dataValidation>
    <dataValidation allowBlank="1" showInputMessage="1" showErrorMessage="1" prompt="Celda formulada, información proveniente de la pestaña de deficiencias." sqref="E23" xr:uid="{9066CD34-4249-4CB5-8C87-94D6D9A90112}"/>
  </dataValidations>
  <pageMargins left="0.7" right="0.7" top="0.75" bottom="0.75" header="0.3" footer="0.3"/>
  <pageSetup scale="40" orientation="landscape" verticalDpi="300" r:id="rId1"/>
  <colBreaks count="2" manualBreakCount="2">
    <brk id="13" max="36" man="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10C84-259D-4BB1-A52D-8753DCCCCEDF}">
  <dimension ref="B1:P38"/>
  <sheetViews>
    <sheetView tabSelected="1" view="pageBreakPreview" zoomScale="55" zoomScaleNormal="25" zoomScaleSheetLayoutView="55" workbookViewId="0">
      <selection activeCell="K9" sqref="K9"/>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78.7109375" style="1" customWidth="1"/>
    <col min="14" max="14" width="2.5703125" style="1" customWidth="1"/>
    <col min="15" max="15" width="24.85546875" style="1" hidden="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5">
      <c r="B5" s="5"/>
      <c r="E5" s="11" t="s">
        <v>2</v>
      </c>
      <c r="F5" s="12" t="s">
        <v>3</v>
      </c>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 customHeight="1" thickBot="1" x14ac:dyDescent="0.25">
      <c r="B7" s="5"/>
      <c r="I7" s="17" t="s">
        <v>4</v>
      </c>
      <c r="J7" s="18"/>
      <c r="K7" s="19"/>
      <c r="M7" s="20">
        <v>0.89061624649859927</v>
      </c>
      <c r="N7" s="21"/>
      <c r="O7" s="21"/>
      <c r="P7" s="9"/>
    </row>
    <row r="8" spans="2:16" ht="18" customHeight="1" x14ac:dyDescent="0.25">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16" ht="23.25" x14ac:dyDescent="0.2">
      <c r="B17" s="5"/>
      <c r="C17" s="23" t="s">
        <v>5</v>
      </c>
      <c r="D17" s="24"/>
      <c r="E17" s="24"/>
      <c r="F17" s="24"/>
      <c r="G17" s="24"/>
      <c r="H17" s="24"/>
      <c r="I17" s="24"/>
      <c r="J17" s="24"/>
      <c r="K17" s="24"/>
      <c r="L17" s="24"/>
      <c r="M17" s="25"/>
      <c r="N17" s="26"/>
      <c r="O17" s="26"/>
      <c r="P17" s="9"/>
    </row>
    <row r="18" spans="2:16" ht="15.75" customHeight="1" x14ac:dyDescent="0.2">
      <c r="B18" s="5"/>
      <c r="C18" s="27"/>
      <c r="D18" s="27"/>
      <c r="E18" s="27"/>
      <c r="F18" s="27"/>
      <c r="G18" s="27"/>
      <c r="H18" s="27"/>
      <c r="I18" s="27"/>
      <c r="J18" s="27"/>
      <c r="K18" s="27"/>
      <c r="L18" s="27"/>
      <c r="M18" s="27"/>
      <c r="N18" s="28"/>
      <c r="O18" s="28"/>
      <c r="P18" s="9"/>
    </row>
    <row r="19" spans="2:16" ht="141.75" customHeight="1" x14ac:dyDescent="0.2">
      <c r="B19" s="5"/>
      <c r="C19" s="96" t="s">
        <v>6</v>
      </c>
      <c r="D19" s="97"/>
      <c r="E19" s="95" t="s">
        <v>7</v>
      </c>
      <c r="F19" s="89" t="s">
        <v>8</v>
      </c>
      <c r="G19" s="90"/>
      <c r="H19" s="90"/>
      <c r="I19" s="90"/>
      <c r="J19" s="90"/>
      <c r="K19" s="90"/>
      <c r="L19" s="90"/>
      <c r="M19" s="91"/>
      <c r="N19" s="35"/>
      <c r="O19" s="35"/>
      <c r="P19" s="9"/>
    </row>
    <row r="20" spans="2:16" ht="105.75" customHeight="1" x14ac:dyDescent="0.2">
      <c r="B20" s="5"/>
      <c r="C20" s="96" t="s">
        <v>9</v>
      </c>
      <c r="D20" s="97"/>
      <c r="E20" s="95" t="s">
        <v>7</v>
      </c>
      <c r="F20" s="89" t="s">
        <v>10</v>
      </c>
      <c r="G20" s="90"/>
      <c r="H20" s="90"/>
      <c r="I20" s="90"/>
      <c r="J20" s="90"/>
      <c r="K20" s="90"/>
      <c r="L20" s="90"/>
      <c r="M20" s="91"/>
      <c r="N20" s="35"/>
      <c r="O20" s="35"/>
      <c r="P20" s="9"/>
    </row>
    <row r="21" spans="2:16" ht="143.25" customHeight="1" x14ac:dyDescent="0.2">
      <c r="B21" s="5"/>
      <c r="C21" s="96" t="s">
        <v>11</v>
      </c>
      <c r="D21" s="97"/>
      <c r="E21" s="95" t="s">
        <v>7</v>
      </c>
      <c r="F21" s="92" t="s">
        <v>12</v>
      </c>
      <c r="G21" s="93"/>
      <c r="H21" s="93"/>
      <c r="I21" s="93"/>
      <c r="J21" s="93"/>
      <c r="K21" s="93"/>
      <c r="L21" s="93"/>
      <c r="M21" s="94"/>
      <c r="N21" s="35"/>
      <c r="O21" s="35"/>
      <c r="P21" s="9"/>
    </row>
    <row r="22" spans="2:16" ht="66" customHeight="1" thickBot="1" x14ac:dyDescent="0.25">
      <c r="B22" s="5"/>
      <c r="G22" s="41"/>
      <c r="P22" s="9"/>
    </row>
    <row r="23" spans="2:16" ht="102.75" customHeight="1" thickBot="1" x14ac:dyDescent="0.25">
      <c r="B23" s="5"/>
      <c r="C23" s="42" t="s">
        <v>13</v>
      </c>
      <c r="D23" s="43"/>
      <c r="E23" s="44" t="s">
        <v>14</v>
      </c>
      <c r="F23" s="43"/>
      <c r="G23" s="44" t="s">
        <v>15</v>
      </c>
      <c r="H23" s="43"/>
      <c r="I23" s="45" t="s">
        <v>16</v>
      </c>
      <c r="J23" s="46"/>
      <c r="K23" s="47" t="s">
        <v>17</v>
      </c>
      <c r="L23" s="46"/>
      <c r="M23" s="48" t="s">
        <v>18</v>
      </c>
      <c r="N23" s="46"/>
      <c r="O23" s="49" t="s">
        <v>19</v>
      </c>
      <c r="P23" s="9"/>
    </row>
    <row r="24" spans="2:16" ht="6.75" customHeight="1" x14ac:dyDescent="0.35">
      <c r="B24" s="5"/>
      <c r="C24" s="51"/>
      <c r="D24"/>
      <c r="E24"/>
      <c r="F24"/>
      <c r="G24"/>
      <c r="H24"/>
      <c r="I24" s="52"/>
      <c r="J24"/>
      <c r="K24" s="52"/>
      <c r="L24"/>
      <c r="M24"/>
      <c r="N24"/>
      <c r="O24"/>
      <c r="P24" s="9"/>
    </row>
    <row r="25" spans="2:16" ht="171" customHeight="1" x14ac:dyDescent="0.2">
      <c r="B25" s="5"/>
      <c r="C25" s="53" t="s">
        <v>20</v>
      </c>
      <c r="D25" s="54"/>
      <c r="E25" s="55" t="s">
        <v>7</v>
      </c>
      <c r="F25" s="56"/>
      <c r="G25" s="57">
        <v>0.95833333333333337</v>
      </c>
      <c r="H25" s="56"/>
      <c r="I25" s="58" t="s">
        <v>21</v>
      </c>
      <c r="J25" s="59"/>
      <c r="K25" s="60">
        <v>0.96</v>
      </c>
      <c r="L25" s="61"/>
      <c r="M25" s="58" t="s">
        <v>22</v>
      </c>
      <c r="N25" s="59"/>
      <c r="O25" s="62">
        <f>G25-K25</f>
        <v>-1.6666666666665941E-3</v>
      </c>
      <c r="P25" s="63"/>
    </row>
    <row r="26" spans="2:16" ht="6.75" customHeight="1" x14ac:dyDescent="0.35">
      <c r="B26" s="5"/>
      <c r="C26" s="51"/>
      <c r="D26"/>
      <c r="E26" s="65"/>
      <c r="F26"/>
      <c r="G26" s="66"/>
      <c r="H26"/>
      <c r="I26" s="67"/>
      <c r="J26" s="68"/>
      <c r="K26" s="69"/>
      <c r="L26" s="68"/>
      <c r="M26" s="70"/>
      <c r="N26" s="71"/>
      <c r="O26" s="72"/>
      <c r="P26" s="9"/>
    </row>
    <row r="27" spans="2:16" ht="155.25" customHeight="1" x14ac:dyDescent="0.2">
      <c r="B27" s="5"/>
      <c r="C27" s="73" t="s">
        <v>23</v>
      </c>
      <c r="D27" s="54"/>
      <c r="E27" s="55" t="s">
        <v>7</v>
      </c>
      <c r="F27"/>
      <c r="G27" s="57">
        <v>0.94117647058823528</v>
      </c>
      <c r="H27"/>
      <c r="I27" s="58" t="s">
        <v>24</v>
      </c>
      <c r="J27" s="68"/>
      <c r="K27" s="60">
        <v>0.94</v>
      </c>
      <c r="L27" s="74"/>
      <c r="M27" s="58" t="s">
        <v>25</v>
      </c>
      <c r="N27" s="59"/>
      <c r="O27" s="62">
        <f>G27-K27</f>
        <v>1.1764705882353343E-3</v>
      </c>
      <c r="P27" s="9"/>
    </row>
    <row r="28" spans="2:16" ht="6.75" customHeight="1" x14ac:dyDescent="0.35">
      <c r="B28" s="5"/>
      <c r="C28" s="51"/>
      <c r="D28"/>
      <c r="E28" s="65"/>
      <c r="F28"/>
      <c r="G28" s="66"/>
      <c r="H28"/>
      <c r="I28" s="67"/>
      <c r="J28" s="68"/>
      <c r="K28" s="69"/>
      <c r="L28" s="68"/>
      <c r="M28" s="70"/>
      <c r="N28" s="71"/>
      <c r="O28" s="72"/>
      <c r="P28" s="9"/>
    </row>
    <row r="29" spans="2:16" ht="259.5" customHeight="1" x14ac:dyDescent="0.2">
      <c r="B29" s="5"/>
      <c r="C29" s="75" t="s">
        <v>26</v>
      </c>
      <c r="D29" s="54"/>
      <c r="E29" s="55" t="s">
        <v>7</v>
      </c>
      <c r="F29"/>
      <c r="G29" s="57">
        <v>0.875</v>
      </c>
      <c r="H29"/>
      <c r="I29" s="58" t="s">
        <v>27</v>
      </c>
      <c r="J29" s="68"/>
      <c r="K29" s="60">
        <v>0.83</v>
      </c>
      <c r="L29" s="74"/>
      <c r="M29" s="58" t="s">
        <v>28</v>
      </c>
      <c r="N29" s="59"/>
      <c r="O29" s="62">
        <f>G29-K29</f>
        <v>4.500000000000004E-2</v>
      </c>
      <c r="P29" s="9"/>
    </row>
    <row r="30" spans="2:16" ht="6.75" customHeight="1" x14ac:dyDescent="0.35">
      <c r="B30" s="5"/>
      <c r="C30" s="51"/>
      <c r="D30"/>
      <c r="E30" s="65"/>
      <c r="F30"/>
      <c r="G30" s="66"/>
      <c r="H30"/>
      <c r="I30" s="67"/>
      <c r="J30" s="68"/>
      <c r="K30" s="69"/>
      <c r="L30" s="68"/>
      <c r="M30" s="70"/>
      <c r="N30" s="71"/>
      <c r="O30" s="72"/>
      <c r="P30" s="9"/>
    </row>
    <row r="31" spans="2:16" ht="296.25" customHeight="1" x14ac:dyDescent="0.2">
      <c r="B31" s="5"/>
      <c r="C31" s="76" t="s">
        <v>29</v>
      </c>
      <c r="D31" s="54"/>
      <c r="E31" s="55" t="s">
        <v>7</v>
      </c>
      <c r="F31"/>
      <c r="G31" s="57">
        <v>0.8214285714285714</v>
      </c>
      <c r="H31"/>
      <c r="I31" s="58" t="s">
        <v>30</v>
      </c>
      <c r="J31" s="68"/>
      <c r="K31" s="60">
        <v>0.79</v>
      </c>
      <c r="L31" s="74"/>
      <c r="M31" s="58" t="s">
        <v>31</v>
      </c>
      <c r="N31" s="59"/>
      <c r="O31" s="62">
        <f>G31-K31</f>
        <v>3.1428571428571361E-2</v>
      </c>
      <c r="P31" s="9"/>
    </row>
    <row r="32" spans="2:16" ht="6.75" customHeight="1" x14ac:dyDescent="0.35">
      <c r="B32" s="5"/>
      <c r="C32" s="51"/>
      <c r="D32"/>
      <c r="E32" s="65"/>
      <c r="F32"/>
      <c r="G32" s="66"/>
      <c r="H32"/>
      <c r="I32" s="67"/>
      <c r="J32" s="68"/>
      <c r="K32" s="69"/>
      <c r="L32" s="68"/>
      <c r="M32" s="70"/>
      <c r="N32" s="71"/>
      <c r="O32" s="72"/>
      <c r="P32" s="9"/>
    </row>
    <row r="33" spans="2:16" ht="258.75" customHeight="1" x14ac:dyDescent="0.2">
      <c r="B33" s="5"/>
      <c r="C33" s="77" t="s">
        <v>32</v>
      </c>
      <c r="D33" s="54"/>
      <c r="E33" s="55" t="s">
        <v>7</v>
      </c>
      <c r="F33"/>
      <c r="G33" s="57">
        <v>0.8571428571428571</v>
      </c>
      <c r="H33"/>
      <c r="I33" s="58" t="s">
        <v>33</v>
      </c>
      <c r="J33" s="68"/>
      <c r="K33" s="60">
        <v>0.86</v>
      </c>
      <c r="L33" s="74"/>
      <c r="M33" s="58" t="s">
        <v>34</v>
      </c>
      <c r="N33" s="59"/>
      <c r="O33" s="62">
        <f>G33-K33</f>
        <v>-2.8571428571428914E-3</v>
      </c>
      <c r="P33" s="9"/>
    </row>
    <row r="34" spans="2:16" ht="15.75" x14ac:dyDescent="0.2">
      <c r="B34" s="5"/>
      <c r="C34" s="78"/>
      <c r="D34" s="78"/>
      <c r="E34" s="28"/>
      <c r="M34" s="79"/>
      <c r="N34" s="79"/>
      <c r="O34" s="79"/>
      <c r="P34" s="9"/>
    </row>
    <row r="35" spans="2:16" ht="15.75" x14ac:dyDescent="0.2">
      <c r="B35" s="5"/>
      <c r="C35" s="80"/>
      <c r="D35" s="78"/>
      <c r="E35" s="28"/>
      <c r="G35" s="86"/>
      <c r="H35" s="87"/>
      <c r="I35" s="88" t="s">
        <v>35</v>
      </c>
      <c r="J35" s="86"/>
      <c r="M35" s="79"/>
      <c r="N35" s="79"/>
      <c r="O35" s="79"/>
      <c r="P35" s="9"/>
    </row>
    <row r="36" spans="2:16" ht="15.75" x14ac:dyDescent="0.2">
      <c r="B36" s="5"/>
      <c r="C36" s="81"/>
      <c r="G36" s="87"/>
      <c r="H36" s="87"/>
      <c r="I36" s="88" t="s">
        <v>36</v>
      </c>
      <c r="J36" s="86"/>
      <c r="P36" s="9"/>
    </row>
    <row r="37" spans="2:16" ht="13.5" thickBot="1" x14ac:dyDescent="0.25">
      <c r="B37" s="82"/>
      <c r="C37" s="83"/>
      <c r="D37" s="83"/>
      <c r="E37" s="83"/>
      <c r="F37" s="83"/>
      <c r="G37" s="83"/>
      <c r="H37" s="83"/>
      <c r="I37" s="85"/>
      <c r="J37" s="83"/>
      <c r="K37" s="83"/>
      <c r="L37" s="83"/>
      <c r="M37" s="83"/>
      <c r="N37" s="83"/>
      <c r="O37" s="83"/>
      <c r="P37" s="84"/>
    </row>
    <row r="38" spans="2:16" ht="13.5" thickTop="1" x14ac:dyDescent="0.2"/>
  </sheetData>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disablePrompts="1" count="4">
    <dataValidation type="list" allowBlank="1" showInputMessage="1" showErrorMessage="1" sqref="E19" xr:uid="{29C50AD3-5991-456A-BD5B-3BD3DEA4C3B9}">
      <formula1>"Si,No,En proceso"</formula1>
    </dataValidation>
    <dataValidation type="list" allowBlank="1" showInputMessage="1" showErrorMessage="1" sqref="N20:O20 E20:E21" xr:uid="{14D0733E-31B6-4D38-B586-623D86A2F41E}">
      <formula1>"Si, No"</formula1>
    </dataValidation>
    <dataValidation type="list" allowBlank="1" showInputMessage="1" showErrorMessage="1" sqref="N19:O19" xr:uid="{2EE9CB72-C999-4914-9247-036B5E5DCD2C}">
      <formula1>"Si,No"</formula1>
    </dataValidation>
    <dataValidation allowBlank="1" showInputMessage="1" showErrorMessage="1" prompt="Celda formulada, información proveniente de la pestaña de deficiencias." sqref="E23" xr:uid="{ECF44458-5B62-4708-92FE-0C76711E9BD8}"/>
  </dataValidations>
  <pageMargins left="0.7" right="0.7" top="0.75" bottom="0.75" header="0.3" footer="0.3"/>
  <pageSetup paperSize="9" scale="4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Conclusiones</vt:lpstr>
      <vt:lpstr>Hoja2</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USUARIO-005</dc:creator>
  <cp:lastModifiedBy>USUARIO-005</cp:lastModifiedBy>
  <cp:lastPrinted>2023-07-31T20:11:16Z</cp:lastPrinted>
  <dcterms:created xsi:type="dcterms:W3CDTF">2023-07-31T20:03:42Z</dcterms:created>
  <dcterms:modified xsi:type="dcterms:W3CDTF">2023-07-31T20:11:31Z</dcterms:modified>
</cp:coreProperties>
</file>