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<sst xmlns="http://schemas.openxmlformats.org/spreadsheetml/2006/main" count="183" uniqueCount="81">
  <si>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</si>
  <si>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</si>
  <si>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</si>
  <si>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</si>
  <si>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</si>
  <si>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</si>
  <si>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</si>
  <si>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</si>
  <si>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</si>
  <si>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</si>
  <si>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</si>
  <si>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</si>
  <si>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</si>
  <si>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</si>
  <si>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</si>
  <si>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</si>
  <si>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</si>
  <si>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</si>
  <si>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</si>
  <si>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</si>
  <si>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</si>
  <si>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</si>
  <si>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</si>
  <si>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</si>
  <si>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</si>
  <si>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</si>
  <si>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</si>
  <si>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</si>
  <si>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</si>
  <si>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EMPRESA SOCIAL DEL ESTADO POPAYAN ESE</t>
  </si>
  <si>
    <t>CALLE 5 CARRERA 14 ESQUINA</t>
  </si>
  <si>
    <t>www.esepopayan.gov.co</t>
  </si>
  <si>
    <t>Misión: Brindamos servicios de salud de atención primaria, enfocados en la promoción de la salud y la prevención de la enfermedad, del individuo ,su familia y la comunidad; a través de procesos seguros y humanizados ,en los municipios de influencia 
Visión: Ser una Empresa Social del Estado, líder para la región en el Modelo de Atención Integral en Salud, Financieramente estable y con responsabilidad social.</t>
  </si>
  <si>
    <t>*Alcanzar la estabilidad financiera
*Brindar una atención oportuna  e integral en servicios de salud de primer nivel ( prestador primaria)
*Mejorar amiento continuo de los procesos asistenciales y administrativa.
*Alcanzar la satisfacción del usuario
*Alcanzar satisfacción de los colaboradores.
*Formular y desarrollar un programa de responsabilidad social y empresarial.</t>
  </si>
  <si>
    <t xml:space="preserve">Edilberto Palomino Martínez  Profesional Universitario Área  Administrativa  Teléfono:8333000 Ext. 205
administracion@esepopayan.gov.co
</t>
  </si>
  <si>
    <t>ADQUISICION MEDICAMENTOS AMBULATORIOS DE PRIMER NIVEL DE ATENCION</t>
  </si>
  <si>
    <t>ADQUISICION MATERIAL ODONTOLOGICO</t>
  </si>
  <si>
    <t>ADQUISICION MATERIAL DE OFICINA Y OTROS</t>
  </si>
  <si>
    <t xml:space="preserve">COMBUSTIBLES Y LUBRICANTES </t>
  </si>
  <si>
    <t>REPUESTOS  (Equipos biomédicos y vehículos)</t>
  </si>
  <si>
    <t>COMPRA DE EQUIPO</t>
  </si>
  <si>
    <t>ADQUISICION MATERIAL REACTIVO Y DE LABORATORIO</t>
  </si>
  <si>
    <t>SERVICIOS EDITORIALES, DE DISEÑO, DE ARTES GRAFICAS Y BELLAS ARTES( Impresos y Publicaciones )</t>
  </si>
  <si>
    <t>SERVICIOS PROFESIONALES DE SALUD, SERVICIOS MEDICOS DE DOCTORES, PERSONAS DE SOPORTE PRESTACION DE SERVICIOS DE SALUD, ADMINISTRACION DE SALUD, COORDINADOR DE FARMACIA, COORDINADOR DE LABORATORIO CLINICO, COORDINADOR DE ODONTOLOGIA.</t>
  </si>
  <si>
    <t xml:space="preserve">SEGUROS </t>
  </si>
  <si>
    <t>ADQUISICION MATERIAL MEDICO QUIRURGICO Y DISPOSITIVOS MEDICOS</t>
  </si>
  <si>
    <t>SERVICIOS DE TALENTO HUMANO PARA LOS PROCESOS ADMINISTRATIVOS</t>
  </si>
  <si>
    <t>VIGILANCIA Y ASEO</t>
  </si>
  <si>
    <t>DOTACION OBLIGATORIA</t>
  </si>
  <si>
    <t>PROGRAMA DE GESTION AMBIENTAL</t>
  </si>
  <si>
    <t>COMPRA DE EQUIPO DE INSTRUMENTAL MEDICO ODONTOLOGICO</t>
  </si>
  <si>
    <t>ADQUISICION MATERIAL DE ASEO Y CAFETERIA</t>
  </si>
  <si>
    <t>ADQUISICION EQUIPOS DE COMPUTO Y SOFTWARE</t>
  </si>
  <si>
    <t>DOTACIÓN  (Calibración de equipos biomédicos, mantenimiento de vehículos y equipos biomédicos)</t>
  </si>
  <si>
    <t xml:space="preserve">PUBLICIDAD Y PROPAGANDA </t>
  </si>
  <si>
    <t xml:space="preserve">MANTENIMIENTO DE INFRAESTRUCTURA </t>
  </si>
  <si>
    <t>42151627;42152512;42151606;42151810;42151618;42151623;42151620;42151681;42152005;42151910;42151705;42151501;40151601;42151631;42151602;42152434;42152009;42151704;42151701;42151603;42152012;42152459;42152806;42151801;42151807;</t>
  </si>
  <si>
    <t>43211507;43211508;45101515;43231513;43211501</t>
  </si>
  <si>
    <t>44121621; 44121902; 44122033; 44111914; 44122101; 14111530; 42142303; 14111812; 44121503; 44121804; 44111515; 60121112; 44121706; 44121622; 44103103; 14111808; 44121708; 45111804</t>
  </si>
  <si>
    <t>15101505;15101506;15121501;15121509;15121512;15121902</t>
  </si>
  <si>
    <t>41103022; 41103806; 41111711; 41112114; 41112220; 42152223; 95141903; 40142208; 41103011; 41103903; 41111503; 42191802; 42191807; 42192207; 42201714; 42221506; 42222003; 42271702; 42271802; 42272001; 42272301; 42182005; 52141501; 42152008; 42295140; 42281502; 42181904; 25101703; 24102000; 24102004; 25172500; 25172504; 43211507; 43211508; 45101515; 43231513; 43211501; 43211503; 43201803; 43233004</t>
  </si>
  <si>
    <t>42181700;42181800;25191708;25191728;81141500;78181507;85161500;85161502;81101500;72153600;72153613;85161501</t>
  </si>
  <si>
    <t>41104007;41104122;41104928;41112114;41115830;41116000;41116004;41116130;41116131;41116010;41116120;41116121;41116141;41116205;41121510;41121709;41121605;41121800;42172201;41104929;41111948;41113033;41122600;41123302;42000000;42281600;41116100;41116107</t>
  </si>
  <si>
    <t>72101505; 72101507; 72101509; 72101510; 72102905; 26111601; 73152101; 72101511; 72154010; 73152108; 72154022; 72154056; 72152302; 72153600; 72102103; 46191600; 46191601; 40151604; 40151601; 41103900; 26101401; 26101402; 26101403; 26101404; 26101405; 26101406; 26101408; 26101409; 26101410; 26101411; 26101412; 26101413; 26101414; 26101415; 40101701; 40101702; 40101703; 40101704; 40101705; 40101706; 40101707; 40101708; 40101709; 40101710; 40101711; 40101712; 40101713; 40101714; 40101715; 40101716; 40101717; 40101718; 40101719; 40101720; 40101721; 40101722; 12141904; 39121000; 39121001</t>
  </si>
  <si>
    <t>82121507;82101502;82101600;82101602;82101501;82101601;82101603;82101701;82101801;82101802;</t>
  </si>
  <si>
    <t>85101601; 85121608; 85111510; 85122001; 85122002; 85121801; 85121802; 85121805; 85121901; 85121502; 85121503; 85121808; 93141808; 85121800; 85122101; 85121600; 85121700</t>
  </si>
  <si>
    <t>42181500;42312305;42141501;42172103;42181501;42131509;41104112;42221901;42142402;42293508;42221506;42221504;42292908;42281530;41116111;42291613;42241803;42142710;42143103;42141802;42222202;42221500;42311703;42182003;42311512;42281604;42201708;42131604;42295451;42132205;42272004;42142535;42281803;42271907;42142609;42182013;42271718;41115830;42221612;42295428;42142106;42131707;42311708;42281808;42181705;42312313;53131622;41123200;41104122;42142531;42295414;42293603;42131606;42182201;42172201;42271903;42181503;42311505;42142500;42142515;</t>
  </si>
  <si>
    <t>80131501; 80131500; 85101504; 90141703; 90141700; 85101706; 85101700; 93141506; 93141500; 90121600; 90121502; 90121501; 90121500; 80111620; 80111600; 80101605; 80101604; 80101603; 80101602; 80101601; 80101600; 80161504; 80161500; 80111503; 80111500; 85101705; 85101701; 80111701; 80131802</t>
  </si>
  <si>
    <t>92101501;76111501</t>
  </si>
  <si>
    <t>80111622;77101805</t>
  </si>
  <si>
    <t>76101503;76111500;76111501;47131600;47131700;47131800;47131811;</t>
  </si>
  <si>
    <t>82101501; 82101502; 82101601; 82101603; 82101701; 82101801; 82101802</t>
  </si>
  <si>
    <t>81141500; 78181507; 85161500; 85161502; 81101500; 72153600; 72153613; 85161501</t>
  </si>
  <si>
    <t>CCE-05</t>
  </si>
  <si>
    <t>Recursos propios</t>
  </si>
  <si>
    <t>No</t>
  </si>
  <si>
    <t>N/A</t>
  </si>
  <si>
    <t xml:space="preserve">Edilberto Palomino Martinez
Profesional Universitario Area Asistencia Administrativa
Telefono:8333000 
</t>
  </si>
  <si>
    <t>42152465; 42151901; 42311512; 42152223; 42312005; 42151506; 42152702; 42151904; 51191605; 42152446; 51171608; 42151658; 51102709; 42183301; 42131604; 42152423; 42296207;   42151608; 42142531; 42152430; 51102710; 42151663; 42152454; 42292904; 42141501; 42151911; 42142603; 42131606; 42151662; 42151505; 42152453; 42151680; 42151660; 42151614; 42151620; 42151679; 42152502; 42151905; 42152601; 42281530; 42151602; 42151627; 42151909; 42151806; 42152419; 42152220; 42151661; 42151635; 42293501; 42151630; 42152003; 42152433</t>
  </si>
  <si>
    <t>51142001; 51161701; 53131616; 51241301; 51181827; 51102301; 51171908; 51101905; 51191802; 51191602; 51101805; 51211502; 51161511; 51161622; 51101513; 51142002; 51181704;     51101550; 51101576; 51101551; 51101542; 51101522; 51101504; 51131709; 51161812; 51131517; 51191601; 51241234; 51141920; 51102205; 51142121; 51131811; 51101554; 51141531;        51161620; 51151703; 51142218; 51191605; 51171820; 51102709; 51121602; 51101701; 51142009; 51101557; 51102710; 51121715; 51121708; 42141902; 51101586; 51161504; 51121511;     51141601; 51121743; 51101511; 51101567; 51121818; 51151616; 51101572; 51161525; 51101718; 51181701; 51121502; 51121765; 51171504; 51142505; 51171611; 51191910; 51121703;   51141513; 51142514; 51171501; 51141903; 51121709; 51131607; 51101570; 51171913; 51191507; 51181803; 51142403; 51141519; 51101527; 51101807; 51141618; 51191510; 51121805;    51101584; 51181516; 51182403; 51141702; 51161623; 51191515; 51181706; 51171511; 51172107; 51142106; 51181506; 51102345; 51101811; 51182202; 51151727; 51142937; 51241115;    51161638; 51181707; 51101546; 51161508; 51101617; 51151823; 51151904; 51171909; 51191906; 51201621; 51102310; 51171806; 51101562; 51191604; 51142235; 51102344; 51111610;   51161901; 51171911; 51101530; 51141711; 51101603; 51182203; 51102403; 51181807; 51141542; 51101706; 51102718; 51191911; 51181608; 51142302; 51101507; 51241303; 51131604;    51142904; 51142109; 51141713; 51131518; 51102713; 51161606; 51121904; 51241215; 51171606; 51102321; 51121780; 51101815; 51181805; 51171619; 51101573; 51121802; 51122110;   51121728; 51161510; 51141919; 51101702; 51102206; 51181708; 51161506; 51102300; 51181517; 51121758; 51171904; 51191909; 51121707; 51121718</t>
  </si>
  <si>
    <t>84131501;84131503;84131504;84131505;84111600;84111601;84111603;84111502;90121500;90121502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</si>
</sst>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9" fontId="22" fillId="0" borderId="0" applyFill="0" applyBorder="0" applyProtection="0">
      <alignment horizontal="left" vertical="center"/>
    </xf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1" fillId="23" borderId="12" xfId="39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9" fillId="0" borderId="10" xfId="46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1" fillId="23" borderId="15" xfId="39" applyBorder="1" applyAlignment="1">
      <alignment horizontal="center" vertical="center" wrapText="1"/>
    </xf>
    <xf numFmtId="0" fontId="21" fillId="23" borderId="16" xfId="39" applyBorder="1" applyAlignment="1">
      <alignment horizontal="center" vertical="center" wrapText="1"/>
    </xf>
    <xf numFmtId="0" fontId="21" fillId="23" borderId="12" xfId="39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0" borderId="0" xfId="49" applyFont="1" applyAlignment="1">
      <alignment wrapText="1"/>
    </xf>
    <xf numFmtId="179" fontId="0" fillId="0" borderId="0" xfId="49" applyFont="1" applyFill="1" applyAlignment="1">
      <alignment wrapText="1"/>
    </xf>
    <xf numFmtId="179" fontId="21" fillId="23" borderId="16" xfId="49" applyFont="1" applyFill="1" applyBorder="1" applyAlignment="1">
      <alignment horizontal="center" vertical="center" wrapText="1"/>
    </xf>
    <xf numFmtId="182" fontId="0" fillId="0" borderId="0" xfId="49" applyNumberFormat="1" applyFont="1" applyAlignment="1">
      <alignment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182" fontId="0" fillId="0" borderId="0" xfId="0" applyNumberFormat="1" applyAlignment="1">
      <alignment vertical="center" wrapText="1"/>
    </xf>
    <xf numFmtId="179" fontId="0" fillId="0" borderId="0" xfId="49" applyFont="1" applyAlignment="1">
      <alignment vertical="center" wrapText="1"/>
    </xf>
    <xf numFmtId="182" fontId="0" fillId="0" borderId="0" xfId="0" applyNumberFormat="1" applyAlignment="1">
      <alignment wrapText="1"/>
    </xf>
    <xf numFmtId="179" fontId="0" fillId="0" borderId="0" xfId="49" applyFont="1" applyFill="1" applyAlignment="1">
      <alignment vertical="center" wrapText="1"/>
    </xf>
    <xf numFmtId="179" fontId="0" fillId="0" borderId="14" xfId="49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0" xfId="49" applyNumberFormat="1" applyFont="1" applyAlignment="1">
      <alignment/>
    </xf>
    <xf numFmtId="179" fontId="0" fillId="0" borderId="14" xfId="49" applyFont="1" applyFill="1" applyBorder="1" applyAlignment="1">
      <alignment vertical="center" wrapText="1"/>
    </xf>
    <xf numFmtId="49" fontId="22" fillId="0" borderId="14" xfId="33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0" xfId="0" applyBorder="1" applyAlignment="1" quotePrefix="1">
      <alignment horizontal="left"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23" borderId="16" xfId="39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21" fillId="23" borderId="15" xfId="39" applyBorder="1" applyAlignment="1">
      <alignment vertical="center" wrapText="1"/>
    </xf>
    <xf numFmtId="0" fontId="22" fillId="0" borderId="14" xfId="33" applyNumberFormat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180" fontId="0" fillId="33" borderId="10" xfId="0" applyNumberFormat="1" applyFill="1" applyBorder="1" applyAlignment="1">
      <alignment vertical="center" wrapText="1"/>
    </xf>
    <xf numFmtId="1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tabSelected="1" zoomScale="70" zoomScaleNormal="70" zoomScalePageLayoutView="80" workbookViewId="0" topLeftCell="A29">
      <selection activeCell="B30" sqref="B30"/>
    </sheetView>
  </sheetViews>
  <sheetFormatPr defaultColWidth="10.8515625" defaultRowHeight="15"/>
  <cols>
    <col min="1" max="1" width="10.8515625" style="1" customWidth="1"/>
    <col min="2" max="2" width="141.57421875" style="21" customWidth="1"/>
    <col min="3" max="3" width="66.421875" style="21" customWidth="1"/>
    <col min="4" max="4" width="15.140625" style="1" customWidth="1"/>
    <col min="5" max="5" width="17.140625" style="1" customWidth="1"/>
    <col min="6" max="6" width="17.421875" style="1" customWidth="1"/>
    <col min="7" max="7" width="17.28125" style="17" bestFit="1" customWidth="1"/>
    <col min="8" max="8" width="21.28125" style="24" customWidth="1"/>
    <col min="9" max="9" width="22.0039062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40" t="s">
        <v>20</v>
      </c>
    </row>
    <row r="3" ht="15">
      <c r="B3" s="40"/>
    </row>
    <row r="4" ht="15.75" thickBot="1">
      <c r="B4" s="40" t="s">
        <v>0</v>
      </c>
    </row>
    <row r="5" spans="2:9" ht="15">
      <c r="B5" s="41" t="s">
        <v>1</v>
      </c>
      <c r="C5" s="34" t="s">
        <v>29</v>
      </c>
      <c r="F5" s="52" t="s">
        <v>27</v>
      </c>
      <c r="G5" s="53"/>
      <c r="H5" s="53"/>
      <c r="I5" s="54"/>
    </row>
    <row r="6" spans="2:9" ht="15">
      <c r="B6" s="11" t="s">
        <v>2</v>
      </c>
      <c r="C6" s="8" t="s">
        <v>30</v>
      </c>
      <c r="F6" s="55"/>
      <c r="G6" s="56"/>
      <c r="H6" s="56"/>
      <c r="I6" s="57"/>
    </row>
    <row r="7" spans="2:9" ht="15">
      <c r="B7" s="11" t="s">
        <v>3</v>
      </c>
      <c r="C7" s="35">
        <v>8333000</v>
      </c>
      <c r="F7" s="55"/>
      <c r="G7" s="56"/>
      <c r="H7" s="56"/>
      <c r="I7" s="57"/>
    </row>
    <row r="8" spans="2:9" ht="15">
      <c r="B8" s="11" t="s">
        <v>16</v>
      </c>
      <c r="C8" s="7" t="s">
        <v>31</v>
      </c>
      <c r="F8" s="55"/>
      <c r="G8" s="56"/>
      <c r="H8" s="56"/>
      <c r="I8" s="57"/>
    </row>
    <row r="9" spans="2:9" ht="120">
      <c r="B9" s="11" t="s">
        <v>19</v>
      </c>
      <c r="C9" s="8" t="s">
        <v>32</v>
      </c>
      <c r="F9" s="58"/>
      <c r="G9" s="59"/>
      <c r="H9" s="59"/>
      <c r="I9" s="60"/>
    </row>
    <row r="10" spans="2:9" ht="135">
      <c r="B10" s="11" t="s">
        <v>4</v>
      </c>
      <c r="C10" s="9" t="s">
        <v>33</v>
      </c>
      <c r="F10" s="6"/>
      <c r="G10" s="18"/>
      <c r="H10" s="26"/>
      <c r="I10" s="6"/>
    </row>
    <row r="11" spans="2:9" ht="60">
      <c r="B11" s="11" t="s">
        <v>5</v>
      </c>
      <c r="C11" s="8" t="s">
        <v>34</v>
      </c>
      <c r="F11" s="52" t="s">
        <v>26</v>
      </c>
      <c r="G11" s="53"/>
      <c r="H11" s="53"/>
      <c r="I11" s="54"/>
    </row>
    <row r="12" spans="2:9" ht="15">
      <c r="B12" s="11" t="s">
        <v>23</v>
      </c>
      <c r="C12" s="10">
        <f>+H40</f>
        <v>0</v>
      </c>
      <c r="F12" s="55"/>
      <c r="G12" s="56"/>
      <c r="H12" s="56"/>
      <c r="I12" s="57"/>
    </row>
    <row r="13" spans="2:9" ht="15">
      <c r="B13" s="11" t="s">
        <v>24</v>
      </c>
      <c r="C13" s="10"/>
      <c r="F13" s="55"/>
      <c r="G13" s="56"/>
      <c r="H13" s="56"/>
      <c r="I13" s="57"/>
    </row>
    <row r="14" spans="2:9" ht="15">
      <c r="B14" s="46" t="s">
        <v>25</v>
      </c>
      <c r="C14" s="47"/>
      <c r="F14" s="55"/>
      <c r="G14" s="56"/>
      <c r="H14" s="56"/>
      <c r="I14" s="57"/>
    </row>
    <row r="15" spans="2:9" ht="15.75" thickBot="1">
      <c r="B15" s="42" t="s">
        <v>18</v>
      </c>
      <c r="C15" s="36"/>
      <c r="F15" s="58"/>
      <c r="G15" s="59"/>
      <c r="H15" s="59"/>
      <c r="I15" s="60"/>
    </row>
    <row r="17" ht="15.75" thickBot="1">
      <c r="B17" s="40" t="s">
        <v>15</v>
      </c>
    </row>
    <row r="18" spans="2:12" s="16" customFormat="1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9" t="s">
        <v>9</v>
      </c>
      <c r="H18" s="19" t="s">
        <v>10</v>
      </c>
      <c r="I18" s="14" t="s">
        <v>11</v>
      </c>
      <c r="J18" s="14" t="s">
        <v>12</v>
      </c>
      <c r="K18" s="14" t="s">
        <v>13</v>
      </c>
      <c r="L18" s="15" t="s">
        <v>14</v>
      </c>
    </row>
    <row r="19" spans="2:12" ht="207.75" customHeight="1">
      <c r="B19" s="12" t="s">
        <v>79</v>
      </c>
      <c r="C19" s="12" t="s">
        <v>35</v>
      </c>
      <c r="D19" s="48">
        <v>42036</v>
      </c>
      <c r="E19" s="49">
        <v>11</v>
      </c>
      <c r="F19" s="49" t="s">
        <v>73</v>
      </c>
      <c r="G19" s="50" t="s">
        <v>74</v>
      </c>
      <c r="H19" s="32">
        <v>816503000</v>
      </c>
      <c r="I19" s="32">
        <v>816503000</v>
      </c>
      <c r="J19" s="50" t="s">
        <v>75</v>
      </c>
      <c r="K19" s="50" t="s">
        <v>76</v>
      </c>
      <c r="L19" s="51" t="s">
        <v>77</v>
      </c>
    </row>
    <row r="20" spans="2:12" ht="88.5" customHeight="1">
      <c r="B20" s="12" t="s">
        <v>78</v>
      </c>
      <c r="C20" s="12" t="s">
        <v>36</v>
      </c>
      <c r="D20" s="48">
        <v>42036</v>
      </c>
      <c r="E20" s="49">
        <v>11</v>
      </c>
      <c r="F20" s="49" t="s">
        <v>73</v>
      </c>
      <c r="G20" s="50" t="s">
        <v>74</v>
      </c>
      <c r="H20" s="32">
        <v>423615000</v>
      </c>
      <c r="I20" s="32">
        <v>423615000</v>
      </c>
      <c r="J20" s="50" t="s">
        <v>75</v>
      </c>
      <c r="K20" s="50" t="s">
        <v>76</v>
      </c>
      <c r="L20" s="51" t="s">
        <v>77</v>
      </c>
    </row>
    <row r="21" spans="2:12" ht="75">
      <c r="B21" s="12" t="s">
        <v>57</v>
      </c>
      <c r="C21" s="12" t="s">
        <v>52</v>
      </c>
      <c r="D21" s="48">
        <v>42036</v>
      </c>
      <c r="E21" s="49">
        <v>11</v>
      </c>
      <c r="F21" s="49" t="s">
        <v>73</v>
      </c>
      <c r="G21" s="50" t="s">
        <v>74</v>
      </c>
      <c r="H21" s="32">
        <f>154739000+70000000</f>
        <v>224739000</v>
      </c>
      <c r="I21" s="32">
        <f>154739000+70000000</f>
        <v>224739000</v>
      </c>
      <c r="J21" s="50" t="s">
        <v>75</v>
      </c>
      <c r="K21" s="50" t="s">
        <v>76</v>
      </c>
      <c r="L21" s="51" t="s">
        <v>77</v>
      </c>
    </row>
    <row r="22" spans="2:12" ht="75">
      <c r="B22" s="37" t="s">
        <v>58</v>
      </c>
      <c r="C22" s="37" t="s">
        <v>37</v>
      </c>
      <c r="D22" s="48">
        <v>42036</v>
      </c>
      <c r="E22" s="49">
        <v>11</v>
      </c>
      <c r="F22" s="49" t="s">
        <v>73</v>
      </c>
      <c r="G22" s="50" t="s">
        <v>74</v>
      </c>
      <c r="H22" s="32">
        <f>123219000+304178000</f>
        <v>427397000</v>
      </c>
      <c r="I22" s="32">
        <f>123219000+304178000</f>
        <v>427397000</v>
      </c>
      <c r="J22" s="50" t="s">
        <v>75</v>
      </c>
      <c r="K22" s="50" t="s">
        <v>76</v>
      </c>
      <c r="L22" s="51" t="s">
        <v>77</v>
      </c>
    </row>
    <row r="23" spans="2:12" ht="20.25" customHeight="1">
      <c r="B23" s="33" t="s">
        <v>59</v>
      </c>
      <c r="C23" s="37" t="s">
        <v>38</v>
      </c>
      <c r="D23" s="48">
        <v>42036</v>
      </c>
      <c r="E23" s="49">
        <v>11</v>
      </c>
      <c r="F23" s="49" t="s">
        <v>73</v>
      </c>
      <c r="G23" s="50" t="s">
        <v>74</v>
      </c>
      <c r="H23" s="32">
        <f>163693000+140972000</f>
        <v>304665000</v>
      </c>
      <c r="I23" s="32">
        <f>163693000+140972000</f>
        <v>304665000</v>
      </c>
      <c r="J23" s="50" t="s">
        <v>75</v>
      </c>
      <c r="K23" s="50" t="s">
        <v>76</v>
      </c>
      <c r="L23" s="51" t="s">
        <v>77</v>
      </c>
    </row>
    <row r="24" spans="2:12" ht="30.75" customHeight="1">
      <c r="B24" s="33" t="s">
        <v>61</v>
      </c>
      <c r="C24" s="37" t="s">
        <v>39</v>
      </c>
      <c r="D24" s="48">
        <v>42036</v>
      </c>
      <c r="E24" s="49">
        <v>11</v>
      </c>
      <c r="F24" s="49" t="s">
        <v>73</v>
      </c>
      <c r="G24" s="50" t="s">
        <v>74</v>
      </c>
      <c r="H24" s="32">
        <f>125211000+292159000</f>
        <v>417370000</v>
      </c>
      <c r="I24" s="32">
        <f>125211000+292159000</f>
        <v>417370000</v>
      </c>
      <c r="J24" s="50" t="s">
        <v>75</v>
      </c>
      <c r="K24" s="50" t="s">
        <v>76</v>
      </c>
      <c r="L24" s="51" t="s">
        <v>77</v>
      </c>
    </row>
    <row r="25" spans="2:12" ht="64.5" customHeight="1">
      <c r="B25" s="37" t="s">
        <v>60</v>
      </c>
      <c r="C25" s="37" t="s">
        <v>40</v>
      </c>
      <c r="D25" s="48">
        <v>42036</v>
      </c>
      <c r="E25" s="49">
        <v>11</v>
      </c>
      <c r="F25" s="49" t="s">
        <v>73</v>
      </c>
      <c r="G25" s="50" t="s">
        <v>74</v>
      </c>
      <c r="H25" s="32">
        <v>165261000</v>
      </c>
      <c r="I25" s="32">
        <v>165261000</v>
      </c>
      <c r="J25" s="50" t="s">
        <v>75</v>
      </c>
      <c r="K25" s="50" t="s">
        <v>76</v>
      </c>
      <c r="L25" s="51" t="s">
        <v>77</v>
      </c>
    </row>
    <row r="26" spans="2:12" ht="75">
      <c r="B26" s="33" t="s">
        <v>62</v>
      </c>
      <c r="C26" s="37" t="s">
        <v>41</v>
      </c>
      <c r="D26" s="48">
        <v>42036</v>
      </c>
      <c r="E26" s="49">
        <v>11</v>
      </c>
      <c r="F26" s="49" t="s">
        <v>73</v>
      </c>
      <c r="G26" s="50" t="s">
        <v>74</v>
      </c>
      <c r="H26" s="32">
        <v>1093473000</v>
      </c>
      <c r="I26" s="32">
        <v>1093473000</v>
      </c>
      <c r="J26" s="50" t="s">
        <v>75</v>
      </c>
      <c r="K26" s="50" t="s">
        <v>76</v>
      </c>
      <c r="L26" s="51" t="s">
        <v>77</v>
      </c>
    </row>
    <row r="27" spans="2:12" ht="85.5" customHeight="1">
      <c r="B27" s="37" t="s">
        <v>63</v>
      </c>
      <c r="C27" s="37" t="s">
        <v>55</v>
      </c>
      <c r="D27" s="48">
        <v>42036</v>
      </c>
      <c r="E27" s="49">
        <v>11</v>
      </c>
      <c r="F27" s="49" t="s">
        <v>73</v>
      </c>
      <c r="G27" s="50" t="s">
        <v>74</v>
      </c>
      <c r="H27" s="32">
        <f>125211000+125211000+292159000+292159000</f>
        <v>834740000</v>
      </c>
      <c r="I27" s="32">
        <f>125211000+125211000+292159000+292159000</f>
        <v>834740000</v>
      </c>
      <c r="J27" s="50" t="s">
        <v>75</v>
      </c>
      <c r="K27" s="50" t="s">
        <v>76</v>
      </c>
      <c r="L27" s="51" t="s">
        <v>77</v>
      </c>
    </row>
    <row r="28" spans="2:12" ht="75">
      <c r="B28" s="33" t="s">
        <v>64</v>
      </c>
      <c r="C28" s="37" t="s">
        <v>42</v>
      </c>
      <c r="D28" s="48">
        <v>42036</v>
      </c>
      <c r="E28" s="49">
        <v>11</v>
      </c>
      <c r="F28" s="49" t="s">
        <v>73</v>
      </c>
      <c r="G28" s="50" t="s">
        <v>74</v>
      </c>
      <c r="H28" s="32">
        <f>50268000+40403000</f>
        <v>90671000</v>
      </c>
      <c r="I28" s="32">
        <f>50268000+40403000</f>
        <v>90671000</v>
      </c>
      <c r="J28" s="50" t="s">
        <v>75</v>
      </c>
      <c r="K28" s="50" t="s">
        <v>76</v>
      </c>
      <c r="L28" s="51" t="s">
        <v>77</v>
      </c>
    </row>
    <row r="29" spans="2:12" ht="75">
      <c r="B29" s="33" t="s">
        <v>65</v>
      </c>
      <c r="C29" s="37" t="s">
        <v>43</v>
      </c>
      <c r="D29" s="48">
        <v>42036</v>
      </c>
      <c r="E29" s="49">
        <v>11</v>
      </c>
      <c r="F29" s="49" t="s">
        <v>73</v>
      </c>
      <c r="G29" s="50" t="s">
        <v>74</v>
      </c>
      <c r="H29" s="32">
        <v>13381506000</v>
      </c>
      <c r="I29" s="32">
        <v>13381506000</v>
      </c>
      <c r="J29" s="50" t="s">
        <v>75</v>
      </c>
      <c r="K29" s="50" t="s">
        <v>76</v>
      </c>
      <c r="L29" s="51" t="s">
        <v>77</v>
      </c>
    </row>
    <row r="30" spans="2:12" ht="75">
      <c r="B30" s="33" t="s">
        <v>80</v>
      </c>
      <c r="C30" s="37" t="s">
        <v>44</v>
      </c>
      <c r="D30" s="48">
        <v>42036</v>
      </c>
      <c r="E30" s="49">
        <v>11</v>
      </c>
      <c r="F30" s="49" t="s">
        <v>73</v>
      </c>
      <c r="G30" s="50" t="s">
        <v>74</v>
      </c>
      <c r="H30" s="32">
        <f>16058000+373470000</f>
        <v>389528000</v>
      </c>
      <c r="I30" s="32">
        <f>16058000+373470000</f>
        <v>389528000</v>
      </c>
      <c r="J30" s="50" t="s">
        <v>75</v>
      </c>
      <c r="K30" s="50" t="s">
        <v>76</v>
      </c>
      <c r="L30" s="51" t="s">
        <v>77</v>
      </c>
    </row>
    <row r="31" spans="2:12" ht="75">
      <c r="B31" s="37" t="s">
        <v>66</v>
      </c>
      <c r="C31" s="37" t="s">
        <v>45</v>
      </c>
      <c r="D31" s="48">
        <v>42036</v>
      </c>
      <c r="E31" s="49">
        <v>11</v>
      </c>
      <c r="F31" s="49" t="s">
        <v>73</v>
      </c>
      <c r="G31" s="50" t="s">
        <v>74</v>
      </c>
      <c r="H31" s="32">
        <v>795052000</v>
      </c>
      <c r="I31" s="32">
        <v>795052000</v>
      </c>
      <c r="J31" s="50" t="s">
        <v>75</v>
      </c>
      <c r="K31" s="50" t="s">
        <v>76</v>
      </c>
      <c r="L31" s="51" t="s">
        <v>77</v>
      </c>
    </row>
    <row r="32" spans="2:12" ht="75">
      <c r="B32" s="37" t="s">
        <v>67</v>
      </c>
      <c r="C32" s="37" t="s">
        <v>46</v>
      </c>
      <c r="D32" s="48">
        <v>42036</v>
      </c>
      <c r="E32" s="49">
        <v>11</v>
      </c>
      <c r="F32" s="49" t="s">
        <v>73</v>
      </c>
      <c r="G32" s="50" t="s">
        <v>74</v>
      </c>
      <c r="H32" s="32">
        <v>1952004000</v>
      </c>
      <c r="I32" s="32">
        <v>1952004000</v>
      </c>
      <c r="J32" s="50" t="s">
        <v>75</v>
      </c>
      <c r="K32" s="50" t="s">
        <v>76</v>
      </c>
      <c r="L32" s="51" t="s">
        <v>77</v>
      </c>
    </row>
    <row r="33" spans="2:12" ht="75">
      <c r="B33" s="33" t="s">
        <v>70</v>
      </c>
      <c r="C33" s="37" t="s">
        <v>51</v>
      </c>
      <c r="D33" s="48">
        <v>42036</v>
      </c>
      <c r="E33" s="49">
        <v>11</v>
      </c>
      <c r="F33" s="49" t="s">
        <v>73</v>
      </c>
      <c r="G33" s="50" t="s">
        <v>74</v>
      </c>
      <c r="H33" s="32">
        <f>163344000+220016000</f>
        <v>383360000</v>
      </c>
      <c r="I33" s="32">
        <f>163344000+220016000</f>
        <v>383360000</v>
      </c>
      <c r="J33" s="50" t="s">
        <v>75</v>
      </c>
      <c r="K33" s="50" t="s">
        <v>76</v>
      </c>
      <c r="L33" s="51" t="s">
        <v>77</v>
      </c>
    </row>
    <row r="34" spans="2:12" ht="75">
      <c r="B34" s="33" t="s">
        <v>72</v>
      </c>
      <c r="C34" s="37" t="s">
        <v>53</v>
      </c>
      <c r="D34" s="48">
        <v>42036</v>
      </c>
      <c r="E34" s="49">
        <v>11</v>
      </c>
      <c r="F34" s="49" t="s">
        <v>73</v>
      </c>
      <c r="G34" s="50" t="s">
        <v>74</v>
      </c>
      <c r="H34" s="32">
        <f>125211000+292161000</f>
        <v>417372000</v>
      </c>
      <c r="I34" s="32">
        <f>125211000+292161000</f>
        <v>417372000</v>
      </c>
      <c r="J34" s="50" t="s">
        <v>75</v>
      </c>
      <c r="K34" s="50" t="s">
        <v>76</v>
      </c>
      <c r="L34" s="51" t="s">
        <v>77</v>
      </c>
    </row>
    <row r="35" spans="2:12" ht="75">
      <c r="B35" s="33" t="s">
        <v>68</v>
      </c>
      <c r="C35" s="37" t="s">
        <v>47</v>
      </c>
      <c r="D35" s="48">
        <v>42036</v>
      </c>
      <c r="E35" s="49">
        <v>11</v>
      </c>
      <c r="F35" s="49" t="s">
        <v>73</v>
      </c>
      <c r="G35" s="50" t="s">
        <v>74</v>
      </c>
      <c r="H35" s="32">
        <f>483000000+1127000000</f>
        <v>1610000000</v>
      </c>
      <c r="I35" s="32">
        <f>483000000+1127000000</f>
        <v>1610000000</v>
      </c>
      <c r="J35" s="50" t="s">
        <v>75</v>
      </c>
      <c r="K35" s="50" t="s">
        <v>76</v>
      </c>
      <c r="L35" s="51" t="s">
        <v>77</v>
      </c>
    </row>
    <row r="36" spans="2:12" ht="75">
      <c r="B36" s="45">
        <v>80111707</v>
      </c>
      <c r="C36" s="12" t="s">
        <v>48</v>
      </c>
      <c r="D36" s="48">
        <v>42036</v>
      </c>
      <c r="E36" s="49">
        <v>11</v>
      </c>
      <c r="F36" s="49" t="s">
        <v>73</v>
      </c>
      <c r="G36" s="50" t="s">
        <v>74</v>
      </c>
      <c r="H36" s="32">
        <f>9984000+14421000</f>
        <v>24405000</v>
      </c>
      <c r="I36" s="32">
        <f>9984000+14421000</f>
        <v>24405000</v>
      </c>
      <c r="J36" s="50" t="s">
        <v>75</v>
      </c>
      <c r="K36" s="50" t="s">
        <v>76</v>
      </c>
      <c r="L36" s="51" t="s">
        <v>77</v>
      </c>
    </row>
    <row r="37" spans="2:12" ht="75">
      <c r="B37" s="33" t="s">
        <v>69</v>
      </c>
      <c r="C37" s="12" t="s">
        <v>49</v>
      </c>
      <c r="D37" s="48">
        <v>42036</v>
      </c>
      <c r="E37" s="49">
        <v>11</v>
      </c>
      <c r="F37" s="49" t="s">
        <v>73</v>
      </c>
      <c r="G37" s="50" t="s">
        <v>74</v>
      </c>
      <c r="H37" s="32">
        <v>268416000</v>
      </c>
      <c r="I37" s="32">
        <v>268416000</v>
      </c>
      <c r="J37" s="50" t="s">
        <v>75</v>
      </c>
      <c r="K37" s="50" t="s">
        <v>76</v>
      </c>
      <c r="L37" s="51" t="s">
        <v>77</v>
      </c>
    </row>
    <row r="38" spans="2:12" ht="75">
      <c r="B38" s="33" t="s">
        <v>56</v>
      </c>
      <c r="C38" s="12" t="s">
        <v>50</v>
      </c>
      <c r="D38" s="48">
        <v>42036</v>
      </c>
      <c r="E38" s="49">
        <v>11</v>
      </c>
      <c r="F38" s="49" t="s">
        <v>73</v>
      </c>
      <c r="G38" s="50" t="s">
        <v>74</v>
      </c>
      <c r="H38" s="32">
        <v>1895350000</v>
      </c>
      <c r="I38" s="32">
        <v>1895350000</v>
      </c>
      <c r="J38" s="50" t="s">
        <v>75</v>
      </c>
      <c r="K38" s="50" t="s">
        <v>76</v>
      </c>
      <c r="L38" s="51" t="s">
        <v>77</v>
      </c>
    </row>
    <row r="39" spans="2:12" ht="75">
      <c r="B39" s="33" t="s">
        <v>71</v>
      </c>
      <c r="C39" s="12" t="s">
        <v>54</v>
      </c>
      <c r="D39" s="48">
        <v>42036</v>
      </c>
      <c r="E39" s="49">
        <v>11</v>
      </c>
      <c r="F39" s="49" t="s">
        <v>73</v>
      </c>
      <c r="G39" s="50" t="s">
        <v>74</v>
      </c>
      <c r="H39" s="27">
        <v>84581000</v>
      </c>
      <c r="I39" s="27">
        <v>84581000</v>
      </c>
      <c r="J39" s="50" t="s">
        <v>75</v>
      </c>
      <c r="K39" s="50" t="s">
        <v>76</v>
      </c>
      <c r="L39" s="51" t="s">
        <v>77</v>
      </c>
    </row>
    <row r="41" spans="2:10" ht="15.75" thickBot="1">
      <c r="B41" s="43" t="s">
        <v>21</v>
      </c>
      <c r="C41" s="38"/>
      <c r="D41" s="5"/>
      <c r="I41" s="28"/>
      <c r="J41" s="28"/>
    </row>
    <row r="42" spans="2:6" ht="45">
      <c r="B42" s="44" t="s">
        <v>6</v>
      </c>
      <c r="C42" s="39" t="s">
        <v>22</v>
      </c>
      <c r="D42" s="4" t="s">
        <v>14</v>
      </c>
      <c r="F42" s="20"/>
    </row>
    <row r="43" spans="2:8" ht="15">
      <c r="B43" s="11"/>
      <c r="C43" s="12"/>
      <c r="D43" s="2"/>
      <c r="G43" s="18"/>
      <c r="H43" s="26"/>
    </row>
    <row r="44" spans="2:9" ht="15">
      <c r="B44" s="11"/>
      <c r="C44" s="12"/>
      <c r="D44" s="2"/>
      <c r="G44" s="18"/>
      <c r="H44" s="26"/>
      <c r="I44" s="23"/>
    </row>
    <row r="45" spans="2:9" ht="15">
      <c r="B45" s="11"/>
      <c r="C45" s="12"/>
      <c r="D45" s="2"/>
      <c r="G45" s="18"/>
      <c r="H45" s="26"/>
      <c r="I45" s="23"/>
    </row>
    <row r="46" spans="2:9" ht="15">
      <c r="B46" s="11"/>
      <c r="C46" s="12"/>
      <c r="D46" s="2"/>
      <c r="G46" s="18"/>
      <c r="H46" s="26"/>
      <c r="I46" s="23"/>
    </row>
    <row r="47" spans="2:9" ht="15.75" thickBot="1">
      <c r="B47" s="42"/>
      <c r="C47" s="22"/>
      <c r="D47" s="3"/>
      <c r="G47" s="18"/>
      <c r="H47" s="26"/>
      <c r="I47" s="23"/>
    </row>
    <row r="48" spans="7:9" ht="15">
      <c r="G48" s="18"/>
      <c r="H48" s="26"/>
      <c r="I48" s="23"/>
    </row>
    <row r="49" spans="7:9" ht="15">
      <c r="G49" s="18"/>
      <c r="H49" s="26"/>
      <c r="I49" s="23"/>
    </row>
    <row r="50" spans="7:9" ht="15">
      <c r="G50" s="18"/>
      <c r="H50" s="26"/>
      <c r="I50" s="23"/>
    </row>
    <row r="51" spans="7:9" ht="15">
      <c r="G51" s="18"/>
      <c r="H51" s="26"/>
      <c r="I51" s="23"/>
    </row>
    <row r="52" spans="7:9" ht="15">
      <c r="G52" s="18"/>
      <c r="H52" s="26"/>
      <c r="I52" s="23"/>
    </row>
    <row r="53" spans="7:9" ht="15">
      <c r="G53" s="18"/>
      <c r="H53" s="26"/>
      <c r="I53" s="25"/>
    </row>
    <row r="54" spans="7:8" ht="15">
      <c r="G54" s="18"/>
      <c r="H54" s="26"/>
    </row>
    <row r="55" spans="6:8" ht="15">
      <c r="F55" s="24"/>
      <c r="G55" s="18"/>
      <c r="H55" s="26"/>
    </row>
    <row r="56" spans="7:8" ht="15">
      <c r="G56" s="18"/>
      <c r="H56" s="26"/>
    </row>
    <row r="57" spans="7:8" ht="15">
      <c r="G57" s="18"/>
      <c r="H57" s="26"/>
    </row>
    <row r="58" spans="5:8" ht="15">
      <c r="E58" s="17"/>
      <c r="G58" s="18"/>
      <c r="H58" s="26"/>
    </row>
    <row r="59" spans="7:8" ht="15">
      <c r="G59" s="18"/>
      <c r="H59" s="26"/>
    </row>
    <row r="60" spans="5:8" ht="15">
      <c r="E60" s="28"/>
      <c r="G60" s="18"/>
      <c r="H60" s="26"/>
    </row>
    <row r="61" spans="7:8" ht="15">
      <c r="G61" s="18"/>
      <c r="H61" s="26"/>
    </row>
    <row r="62" spans="7:8" ht="15">
      <c r="G62" s="18"/>
      <c r="H62" s="26"/>
    </row>
  </sheetData>
  <sheetProtection/>
  <mergeCells count="2">
    <mergeCell ref="F5:I9"/>
    <mergeCell ref="F11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F9"/>
  <sheetViews>
    <sheetView zoomScalePageLayoutView="0" workbookViewId="0" topLeftCell="C1">
      <selection activeCell="F14" sqref="F14"/>
    </sheetView>
  </sheetViews>
  <sheetFormatPr defaultColWidth="11.421875" defaultRowHeight="15"/>
  <cols>
    <col min="2" max="2" width="39.57421875" style="0" customWidth="1"/>
    <col min="3" max="5" width="39.57421875" style="5" customWidth="1"/>
    <col min="6" max="6" width="26.00390625" style="0" customWidth="1"/>
    <col min="7" max="7" width="16.7109375" style="0" bestFit="1" customWidth="1"/>
  </cols>
  <sheetData>
    <row r="4" spans="3:5" ht="15">
      <c r="C4" s="29"/>
      <c r="D4" s="29"/>
      <c r="E4" s="29"/>
    </row>
    <row r="5" spans="5:6" ht="15">
      <c r="E5" s="30"/>
      <c r="F5" s="30"/>
    </row>
    <row r="6" ht="15">
      <c r="F6" s="30"/>
    </row>
    <row r="9" ht="15">
      <c r="C9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ADMIN-068</cp:lastModifiedBy>
  <dcterms:created xsi:type="dcterms:W3CDTF">2012-12-10T15:58:41Z</dcterms:created>
  <dcterms:modified xsi:type="dcterms:W3CDTF">2020-03-11T14:34:22Z</dcterms:modified>
  <cp:category/>
  <cp:version/>
  <cp:contentType/>
  <cp:contentStatus/>
</cp:coreProperties>
</file>